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" sheetId="1" r:id="rId1"/>
    <sheet name="график" sheetId="2" r:id="rId2"/>
    <sheet name="план" sheetId="3" r:id="rId3"/>
    <sheet name="виды и семестры контроля" sheetId="4" r:id="rId4"/>
    <sheet name="кабинеты" sheetId="5" r:id="rId5"/>
    <sheet name="практика и ИГА" sheetId="6" r:id="rId6"/>
    <sheet name="пояснения" sheetId="7" r:id="rId7"/>
  </sheets>
  <externalReferences>
    <externalReference r:id="rId10"/>
  </externalReferences>
  <definedNames>
    <definedName name="_xlnm.Print_Area" localSheetId="3">'виды и семестры контроля'!$A$2:$F$59</definedName>
    <definedName name="_xlnm.Print_Area" localSheetId="1">'график'!$A$1:$BA$29</definedName>
    <definedName name="_xlnm.Print_Area" localSheetId="4">'кабинеты'!$A$1:$C$40</definedName>
    <definedName name="_xlnm.Print_Area" localSheetId="6">'пояснения'!$A$2:$D$19</definedName>
    <definedName name="_xlnm.Print_Area" localSheetId="5">'практика и ИГА'!$A$1:$E$27</definedName>
    <definedName name="_xlnm.Print_Area" localSheetId="0">'титул'!$A$1:$B$25</definedName>
  </definedNames>
  <calcPr fullCalcOnLoad="1" refMode="R1C1"/>
</workbook>
</file>

<file path=xl/sharedStrings.xml><?xml version="1.0" encoding="utf-8"?>
<sst xmlns="http://schemas.openxmlformats.org/spreadsheetml/2006/main" count="815" uniqueCount="524">
  <si>
    <t>ОД</t>
  </si>
  <si>
    <t>Общеобразовательный цикл</t>
  </si>
  <si>
    <t>ОГСЭ.00</t>
  </si>
  <si>
    <t>Общий гуманитарный социально-экономический цикл</t>
  </si>
  <si>
    <t>ЕН.00</t>
  </si>
  <si>
    <t>ЕН.01</t>
  </si>
  <si>
    <t>ЕН.02</t>
  </si>
  <si>
    <t>Общепрофессиональный цикл</t>
  </si>
  <si>
    <t>ОП.01</t>
  </si>
  <si>
    <t>ОП.00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</si>
  <si>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</si>
  <si>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</si>
  <si>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</si>
  <si>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</si>
  <si>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</si>
  <si>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</si>
  <si>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</si>
  <si>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</si>
  <si>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</si>
  <si>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ПП</t>
  </si>
  <si>
    <t>ПДП</t>
  </si>
  <si>
    <t>ПА</t>
  </si>
  <si>
    <t>МДК.01.01</t>
  </si>
  <si>
    <t>МДК.02.01</t>
  </si>
  <si>
    <t>МДК.03.01</t>
  </si>
  <si>
    <t>МДК.04.01</t>
  </si>
  <si>
    <t>индекс</t>
  </si>
  <si>
    <t>наименование дисциплин</t>
  </si>
  <si>
    <t>экзамены</t>
  </si>
  <si>
    <t>зачеты</t>
  </si>
  <si>
    <t>распределение нагрузки по курсам и семестрам</t>
  </si>
  <si>
    <t>1 курс</t>
  </si>
  <si>
    <t>2 курс</t>
  </si>
  <si>
    <t>3 курс</t>
  </si>
  <si>
    <t>4 курс</t>
  </si>
  <si>
    <t>обязательные учебные занятия</t>
  </si>
  <si>
    <t>в том числе</t>
  </si>
  <si>
    <t>ОГСЭ.01</t>
  </si>
  <si>
    <t>ОГСЭ.02</t>
  </si>
  <si>
    <t>ОГСЭ.03</t>
  </si>
  <si>
    <t>ОГСЭ.04</t>
  </si>
  <si>
    <t>Математический и общий естественнонаучный цикл</t>
  </si>
  <si>
    <t>Информационные технологии в профессиональной деятельности</t>
  </si>
  <si>
    <t xml:space="preserve">Правовые основы профессиональной деятельности </t>
  </si>
  <si>
    <t>Основы экономики, менеджмента и маркетинга</t>
  </si>
  <si>
    <t>Охрана труда</t>
  </si>
  <si>
    <t>Безопасность жизнедеятельности</t>
  </si>
  <si>
    <t>Профессиональные модули</t>
  </si>
  <si>
    <t>УС</t>
  </si>
  <si>
    <t>Химия</t>
  </si>
  <si>
    <t>Экологические основы природопоьзования</t>
  </si>
  <si>
    <t>Математика</t>
  </si>
  <si>
    <t>Физическая культура</t>
  </si>
  <si>
    <t>Иностранный язык</t>
  </si>
  <si>
    <t>История</t>
  </si>
  <si>
    <t>Основы философии</t>
  </si>
  <si>
    <t>Всего</t>
  </si>
  <si>
    <t>Биология</t>
  </si>
  <si>
    <t>Физика</t>
  </si>
  <si>
    <t>ОДП.4</t>
  </si>
  <si>
    <t>ПРОФЕССИОНАЛЬНАЯ ПОДГОТОВКА</t>
  </si>
  <si>
    <t>Инженерная графика</t>
  </si>
  <si>
    <t>Техническая механика</t>
  </si>
  <si>
    <t>Метрология и стандартизация и подтверждение качества</t>
  </si>
  <si>
    <t>Основы гидравлики и теплотехники</t>
  </si>
  <si>
    <t xml:space="preserve">Основы агрономии </t>
  </si>
  <si>
    <t>Основы зоотехнии</t>
  </si>
  <si>
    <t>Подготовка машин, механизмов, установок, приспособлений к работе, комплектование сборочных единиц</t>
  </si>
  <si>
    <t>МДК.01.02</t>
  </si>
  <si>
    <t>Назначение и общее устройство такторов, автомобилей и сельскохозяйственных машин</t>
  </si>
  <si>
    <t>Подготовка тракторов и сельскохозяйственных машин к работе</t>
  </si>
  <si>
    <t>Эксплуатация сельскохозяйственной техники</t>
  </si>
  <si>
    <t xml:space="preserve">Комплектование МТА для выполнения сельскохозяйственных работ </t>
  </si>
  <si>
    <t>МДК.02.02</t>
  </si>
  <si>
    <t>МДК.02.03</t>
  </si>
  <si>
    <t>Технологические процессы ремонтного производства</t>
  </si>
  <si>
    <t>МДК.03.02</t>
  </si>
  <si>
    <t>Основы законодательства в сфере дорожного движения</t>
  </si>
  <si>
    <t>Первая помощь при ДТП</t>
  </si>
  <si>
    <t>самостоятельная учебная ннарузка</t>
  </si>
  <si>
    <t>производственная практика</t>
  </si>
  <si>
    <t>Теоретическое обучение</t>
  </si>
  <si>
    <t>Ллабораторно практические занятия</t>
  </si>
  <si>
    <t>Курсовое проектирование</t>
  </si>
  <si>
    <t>промежуточная аттестация</t>
  </si>
  <si>
    <t>Государственная итоговая аттестация</t>
  </si>
  <si>
    <t>3. График учебного процесса</t>
  </si>
  <si>
    <t>Устройство тракторов и автомобилей</t>
  </si>
  <si>
    <t>Устройство сельскохозяйственных машин</t>
  </si>
  <si>
    <t>Устройство машин и оборудования в животноводстве</t>
  </si>
  <si>
    <t>Подготовка к работе тракторов и автомобилей</t>
  </si>
  <si>
    <t>Подготовка к работе  сельскохозяйственных машин</t>
  </si>
  <si>
    <t>Подготовка к работе машин и оборудования в животноводстве</t>
  </si>
  <si>
    <t>раздел1. 2.1</t>
  </si>
  <si>
    <t>раздел 1.2.2</t>
  </si>
  <si>
    <t>раздел 1.1.1</t>
  </si>
  <si>
    <t>раздел 1.1.2</t>
  </si>
  <si>
    <t>раздел 1.1.3</t>
  </si>
  <si>
    <t>раздел 1.2.3</t>
  </si>
  <si>
    <t>Учебные сборы</t>
  </si>
  <si>
    <t>Материаловедение</t>
  </si>
  <si>
    <t>Согласовано:</t>
  </si>
  <si>
    <t>Утверждаю:</t>
  </si>
  <si>
    <t xml:space="preserve">Заместитель министра образования                                                   Республики Мордовия </t>
  </si>
  <si>
    <t>У Ч Е Б Н Ы Й   П Л А Н</t>
  </si>
  <si>
    <t xml:space="preserve">по специальности среднего профессионального образования </t>
  </si>
  <si>
    <t xml:space="preserve">Срок обучения на базе основного общего образования  – 3 года 10 месяцев   </t>
  </si>
  <si>
    <t>Утверждаю</t>
  </si>
  <si>
    <t>Учебный план</t>
  </si>
  <si>
    <t>Нормативный срок обучения</t>
  </si>
  <si>
    <t xml:space="preserve">"Ардатовский аграрный техникум </t>
  </si>
  <si>
    <t>3 года 10 месяцев</t>
  </si>
  <si>
    <t>им И.А. Пожарского"</t>
  </si>
  <si>
    <t>по специальности среднего профессионального образования</t>
  </si>
  <si>
    <r>
      <t xml:space="preserve">на базе </t>
    </r>
    <r>
      <rPr>
        <u val="single"/>
        <sz val="10"/>
        <rFont val="Times New Roman"/>
        <family val="1"/>
      </rPr>
      <t>основного общего</t>
    </r>
  </si>
  <si>
    <t>образования</t>
  </si>
  <si>
    <r>
      <t xml:space="preserve">Квалификация        </t>
    </r>
    <r>
      <rPr>
        <b/>
        <sz val="12"/>
        <rFont val="Times New Roman"/>
        <family val="1"/>
      </rPr>
      <t xml:space="preserve"> "Техник - механик"</t>
    </r>
  </si>
  <si>
    <t>1. График учебного процесса</t>
  </si>
  <si>
    <t>курс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</si>
  <si>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</si>
  <si>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</si>
  <si>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</si>
  <si>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</si>
  <si>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</si>
  <si>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</si>
  <si>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</si>
  <si>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</si>
  <si>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</si>
  <si>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</si>
  <si>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</si>
  <si>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</si>
  <si>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</si>
  <si>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</si>
  <si>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май</t>
  </si>
  <si>
    <t>июнь</t>
  </si>
  <si>
    <t>29.06-05.07</t>
  </si>
  <si>
    <t>июль</t>
  </si>
  <si>
    <t>27.-02.08</t>
  </si>
  <si>
    <t>август</t>
  </si>
  <si>
    <t>01.-07</t>
  </si>
  <si>
    <t>08.-14</t>
  </si>
  <si>
    <t>15.-21</t>
  </si>
  <si>
    <t>22-28</t>
  </si>
  <si>
    <t>6.-12</t>
  </si>
  <si>
    <t>13.-19</t>
  </si>
  <si>
    <t>20.-26</t>
  </si>
  <si>
    <t>03.-09</t>
  </si>
  <si>
    <t>10.-16</t>
  </si>
  <si>
    <t>17.-23</t>
  </si>
  <si>
    <t>24.-30</t>
  </si>
  <si>
    <t>22.-28</t>
  </si>
  <si>
    <t>05.-11</t>
  </si>
  <si>
    <t>12.-18</t>
  </si>
  <si>
    <t>19.-25</t>
  </si>
  <si>
    <t>02.-08</t>
  </si>
  <si>
    <t>09.-15</t>
  </si>
  <si>
    <t>16.-22</t>
  </si>
  <si>
    <t>23.-29</t>
  </si>
  <si>
    <t>06.-12</t>
  </si>
  <si>
    <t>27.04-03.05</t>
  </si>
  <si>
    <t>04.-10</t>
  </si>
  <si>
    <t>11.-17</t>
  </si>
  <si>
    <t>18.-24</t>
  </si>
  <si>
    <t>25.-31</t>
  </si>
  <si>
    <t>24.-31</t>
  </si>
  <si>
    <t>к</t>
  </si>
  <si>
    <t>э</t>
  </si>
  <si>
    <t>у</t>
  </si>
  <si>
    <t>п</t>
  </si>
  <si>
    <t>д</t>
  </si>
  <si>
    <t>г</t>
  </si>
  <si>
    <t>о</t>
  </si>
  <si>
    <t>условные обозначения</t>
  </si>
  <si>
    <t>оу</t>
  </si>
  <si>
    <t>теоретическое обучение</t>
  </si>
  <si>
    <t>теоретическое обучение с практическим</t>
  </si>
  <si>
    <t>учебная практика</t>
  </si>
  <si>
    <t>подготовка к экзаменам</t>
  </si>
  <si>
    <t>каникулы</t>
  </si>
  <si>
    <t>государственная итоговая аттестация</t>
  </si>
  <si>
    <t>неделя   отсутствует</t>
  </si>
  <si>
    <t>2. Сводные данные по бюджету времени</t>
  </si>
  <si>
    <t>промежуточная аттестация (недель)</t>
  </si>
  <si>
    <t>учебная и производственная практика</t>
  </si>
  <si>
    <t>итоговая государственная аттестация</t>
  </si>
  <si>
    <t>каникулы, недель</t>
  </si>
  <si>
    <t>всего         недель</t>
  </si>
  <si>
    <t>недель</t>
  </si>
  <si>
    <t>часов</t>
  </si>
  <si>
    <t>учебная (производственное обучение)</t>
  </si>
  <si>
    <t>итого</t>
  </si>
  <si>
    <t>№</t>
  </si>
  <si>
    <t>Наименование</t>
  </si>
  <si>
    <t>Инженерной графики</t>
  </si>
  <si>
    <t>Технической механики</t>
  </si>
  <si>
    <t>Агрономии</t>
  </si>
  <si>
    <t>Зоотехнии</t>
  </si>
  <si>
    <t>Экологических основ природопользования</t>
  </si>
  <si>
    <t>Управления транспортным средством и безопасности движения</t>
  </si>
  <si>
    <t>Технологии производства продукции животноводства</t>
  </si>
  <si>
    <t>Пункт технического обслуживания</t>
  </si>
  <si>
    <t>Тренажер для выработки навыков и совершенствования техники управления транспортным средством</t>
  </si>
  <si>
    <t>4. Виды и  семестры контроля</t>
  </si>
  <si>
    <t>Вид контроля</t>
  </si>
  <si>
    <t>Наименование комплексного вида контроля</t>
  </si>
  <si>
    <t>[Семестр проведения комплексного вида контроля] Наименование дисциплины/МДК</t>
  </si>
  <si>
    <t>1</t>
  </si>
  <si>
    <t>Экз</t>
  </si>
  <si>
    <t>Комплексный экзамен</t>
  </si>
  <si>
    <t>2</t>
  </si>
  <si>
    <t>Зач</t>
  </si>
  <si>
    <t>[1]</t>
  </si>
  <si>
    <t>3</t>
  </si>
  <si>
    <t>[2]</t>
  </si>
  <si>
    <t>4</t>
  </si>
  <si>
    <t>5</t>
  </si>
  <si>
    <t>6</t>
  </si>
  <si>
    <t>7</t>
  </si>
  <si>
    <t>[3]</t>
  </si>
  <si>
    <t>8</t>
  </si>
  <si>
    <t>9</t>
  </si>
  <si>
    <t>[4]</t>
  </si>
  <si>
    <t>ОГСЭ.3 Иностранный язык</t>
  </si>
  <si>
    <t>МДК.1.1 Назначение и общее устройство тракторов, автомобилей и сельскохозяйственных машин</t>
  </si>
  <si>
    <t>10</t>
  </si>
  <si>
    <t>11</t>
  </si>
  <si>
    <t>[5]</t>
  </si>
  <si>
    <t>12</t>
  </si>
  <si>
    <t>[6]</t>
  </si>
  <si>
    <t>13</t>
  </si>
  <si>
    <t>[8]</t>
  </si>
  <si>
    <t>ОП.10 Основы экономики, менеджмента  и маркетинга</t>
  </si>
  <si>
    <t>Кабинеты:</t>
  </si>
  <si>
    <t>Социально-экономических дисциплин</t>
  </si>
  <si>
    <t>Иностранного языка</t>
  </si>
  <si>
    <t>Информационных технологий</t>
  </si>
  <si>
    <t>Лаборатории:</t>
  </si>
  <si>
    <t>Электротехники и электронники</t>
  </si>
  <si>
    <t>Метрологии, стандартизации и подтверждения качества</t>
  </si>
  <si>
    <t>Гидравлики и тепотехники</t>
  </si>
  <si>
    <t>Топлива и смазочных материалов</t>
  </si>
  <si>
    <t>Тренажеры:</t>
  </si>
  <si>
    <t>Мастерские:</t>
  </si>
  <si>
    <t>Слесарные мастерские</t>
  </si>
  <si>
    <t>Полигоны:</t>
  </si>
  <si>
    <t>Залы:</t>
  </si>
  <si>
    <t>10. Пояснения к учебному плану</t>
  </si>
  <si>
    <t>6. Зачеты и контрольные работы проводятся в счет времени отведенного на изучение дисциплины.</t>
  </si>
  <si>
    <t>Согласовано</t>
  </si>
  <si>
    <t>Куршева Е.А.</t>
  </si>
  <si>
    <t>Заместитель директора по УР                               ____________________</t>
  </si>
  <si>
    <t>3. Объем обязательной аудиторной нагрузки студентов не превышает 36 часов в неделю, максимальной учебной нагрузки 54 часа в неделю</t>
  </si>
  <si>
    <t>8. Производственная (профессиональная) практика</t>
  </si>
  <si>
    <t>наименование</t>
  </si>
  <si>
    <t>семестр</t>
  </si>
  <si>
    <t>УП.01</t>
  </si>
  <si>
    <t>Учебная практика (производственное обучение)</t>
  </si>
  <si>
    <t>с 3 по 7</t>
  </si>
  <si>
    <t>УП.01.01.</t>
  </si>
  <si>
    <t>Учебно-ознакомительная практика</t>
  </si>
  <si>
    <t>УП.01.02.</t>
  </si>
  <si>
    <t>Учебная практика на рабочем месте</t>
  </si>
  <si>
    <t>УП.01.02.01.</t>
  </si>
  <si>
    <t>Слесарно- механическая</t>
  </si>
  <si>
    <t>УП.01.02.02.</t>
  </si>
  <si>
    <t>Кузнечно-сварочная</t>
  </si>
  <si>
    <t>Индивидуальное вождение тракторов и самоходных машин (56 часов на каждого обучающегося)</t>
  </si>
  <si>
    <t>с 3 по 4</t>
  </si>
  <si>
    <t>с 5 по 6</t>
  </si>
  <si>
    <t>По специальным дисциплинам</t>
  </si>
  <si>
    <t>Подготовка МТА к работе</t>
  </si>
  <si>
    <t>Эксплуатация МТА</t>
  </si>
  <si>
    <t>УП.01.03.03.</t>
  </si>
  <si>
    <t>ТО и ремонт машин</t>
  </si>
  <si>
    <t>ПП.01</t>
  </si>
  <si>
    <t>ПДП.01</t>
  </si>
  <si>
    <t>Практика преддипломная</t>
  </si>
  <si>
    <t>9. Итоговая государственная аттестация</t>
  </si>
  <si>
    <t>9.1 Базовый уровень</t>
  </si>
  <si>
    <t>9.1.1.</t>
  </si>
  <si>
    <t>Электротехника и электронная техника</t>
  </si>
  <si>
    <t>Всего нагрузки</t>
  </si>
  <si>
    <t>___________________  Соболев С.И.</t>
  </si>
  <si>
    <t>Выпускная квалификационная работа.</t>
  </si>
  <si>
    <t>Технологии производства продукции растеневодства</t>
  </si>
  <si>
    <t>Учебно-производственное хозяйство</t>
  </si>
  <si>
    <t>Гараж с учебными автомобилями категорий "В" и "С"</t>
  </si>
  <si>
    <t>Автодром</t>
  </si>
  <si>
    <t>Спортивный зал</t>
  </si>
  <si>
    <t>Библиотека</t>
  </si>
  <si>
    <t>Читальный зал</t>
  </si>
  <si>
    <t>Актовый зал</t>
  </si>
  <si>
    <t>____________________  М.С. Клемашов</t>
  </si>
  <si>
    <t>____________ М.С. Клемашов</t>
  </si>
  <si>
    <t>ОБЖ</t>
  </si>
  <si>
    <t xml:space="preserve">э </t>
  </si>
  <si>
    <t>6(216)</t>
  </si>
  <si>
    <t>8 (288)</t>
  </si>
  <si>
    <t>4 (144)</t>
  </si>
  <si>
    <t>УК.02</t>
  </si>
  <si>
    <t>УП.03</t>
  </si>
  <si>
    <t>УП.04</t>
  </si>
  <si>
    <t>МДК.01.01 Назначение и общее устройство тракторов, автомобилей и сельскохозяйственных машин</t>
  </si>
  <si>
    <t>ОГСЭ.04 Физическая культура</t>
  </si>
  <si>
    <t>ОГСЭ.02 История</t>
  </si>
  <si>
    <t>ОП.01 Инженерная графика</t>
  </si>
  <si>
    <t>ОП.03 Материаловедение</t>
  </si>
  <si>
    <t>МДК.02.01 Комплектование МТА для выполнения сельскохозяйственных работ</t>
  </si>
  <si>
    <t>МДК.02.03 Технология механизированных работ в животноводстве</t>
  </si>
  <si>
    <t>МДК.03.01 Система технического обслуживания и ремонта сельскохозяйственной техники</t>
  </si>
  <si>
    <t xml:space="preserve">ОП.02 Техническая механика </t>
  </si>
  <si>
    <t>ОП.04 Электротехника и электронная техника</t>
  </si>
  <si>
    <t>ОГСЭ.01 Основы философии</t>
  </si>
  <si>
    <t>ОП.05 Основы гидравлики и теплотехники</t>
  </si>
  <si>
    <t>ОП.10</t>
  </si>
  <si>
    <t>ОП.11</t>
  </si>
  <si>
    <t>ОП.12</t>
  </si>
  <si>
    <t>ОП.13</t>
  </si>
  <si>
    <t>ОП.08 Информационные технологии в профессиональной деятельности</t>
  </si>
  <si>
    <t>ОП.09 Метрология, стандартизация и подтверждение качества</t>
  </si>
  <si>
    <t>Горохова Г.М.</t>
  </si>
  <si>
    <t>УП.02.</t>
  </si>
  <si>
    <t>УП.01.</t>
  </si>
  <si>
    <t>УП.05.01.</t>
  </si>
  <si>
    <t>УП.05.02</t>
  </si>
  <si>
    <t>УП.</t>
  </si>
  <si>
    <t xml:space="preserve">2. Учебный план предназначен для реализации Федерального государственного образовательного стандарта среднего профессионального образования по специальности 35.02.07 "Механизация сельского хозяйства" (базовый уровень образования), (утв приказом Министерства образования и науки РФ от 07.05.2014 г. №456) </t>
  </si>
  <si>
    <t xml:space="preserve">4. Увеличение общего объема обязательной и максимальной учебных нагрузок в учебном плане может производиться за счет того, что по дисциплинам: "Иностранный язык", "Физическая культура" и "Информатика и ИКТ" количество лабораторно-практических часов удваивается </t>
  </si>
  <si>
    <t>5. Дисциплины вариативной части направлены для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продолжения образования. Из вариативной части взято на дисциплины профессиональной подготовки - 691 часов.</t>
  </si>
  <si>
    <t>7. Консультации предусматриваются из расчета 4 часа на одного обучающегося (25 чел*4=100) - 100 часов в год. Формы проведения консультаций (индивидуальные, групповые, письменные и тд.) определяются преподавателем и согласуются с методическими комиссиями.</t>
  </si>
  <si>
    <t xml:space="preserve">8. На предпоследнем курсе  с юношами проводятся пятидневные учебные сборы на базе воинских частей, определенных военным комиссариатом. </t>
  </si>
  <si>
    <t>Начальник отдела ПО МО РМ                              ____________________</t>
  </si>
  <si>
    <t>9. Государственная итоговая аттестация включает подготовку и защиту выпускной квалификационной работы (дипломная работа, дипломный проект). Обязательное требование - соответствие тематики  выпускной квалификационной работы содержанию одного или нескольких профессиональных модулей.</t>
  </si>
  <si>
    <t xml:space="preserve">Русского языка </t>
  </si>
  <si>
    <t>Материаловедения</t>
  </si>
  <si>
    <t>144(4н)</t>
  </si>
  <si>
    <t>ОУД. 00</t>
  </si>
  <si>
    <t>ОУД.02</t>
  </si>
  <si>
    <t>ОУД.03</t>
  </si>
  <si>
    <t>Математика: алгебра, начала математического анализа, геометрия</t>
  </si>
  <si>
    <t>ОУД.04</t>
  </si>
  <si>
    <t>ОУД. 05</t>
  </si>
  <si>
    <t>ОУД.06</t>
  </si>
  <si>
    <t>Общеобразователные учебные дисциплины (ОБЩИЕ дисциплины)</t>
  </si>
  <si>
    <t>Итого</t>
  </si>
  <si>
    <t>По выбору из обязательных предметных областей</t>
  </si>
  <si>
    <t xml:space="preserve">Информатика 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</si>
  <si>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</si>
  <si>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</si>
  <si>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</si>
  <si>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</si>
  <si>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</si>
  <si>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</si>
  <si>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</si>
  <si>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</t>
  </si>
  <si>
    <t>УД.п</t>
  </si>
  <si>
    <t>ДОПОЛНИТЕЛЬНЫЕ</t>
  </si>
  <si>
    <t>Обществознание (вкл.экономику и право)</t>
  </si>
  <si>
    <t>География</t>
  </si>
  <si>
    <t>Экология</t>
  </si>
  <si>
    <t>УД.01</t>
  </si>
  <si>
    <t>Защита выпускной квалификационной работы                       с 15.06.2019 по 28.06.2019г.</t>
  </si>
  <si>
    <t>Подготовка к выпускной квалификационной работе        с 18.05.2019 по 14.06.2019г.</t>
  </si>
  <si>
    <t>3 семестр 16 нед  576 ч</t>
  </si>
  <si>
    <t>формы промежуточной  аттестации по семестрам</t>
  </si>
  <si>
    <t>1. Настоящий учебный план вводится с 01.09.2015г.</t>
  </si>
  <si>
    <t>Психология общения</t>
  </si>
  <si>
    <t>ОГСЭ.05</t>
  </si>
  <si>
    <t>ОП.14</t>
  </si>
  <si>
    <t>ОП.15</t>
  </si>
  <si>
    <t>Основы предпринимательской деятельности</t>
  </si>
  <si>
    <t>Основы трудоустройства</t>
  </si>
  <si>
    <t xml:space="preserve">Учебная практика </t>
  </si>
  <si>
    <t>Выполнение работ по подготовке к работе тракторов и сельскохозяйствен-ных машин и оборудования</t>
  </si>
  <si>
    <t>ПМ.02</t>
  </si>
  <si>
    <t>ПМ.01</t>
  </si>
  <si>
    <t xml:space="preserve">Комплектование, подготовка к работе пахотных агрегатов и агрегатов для предпосевной обработки почвы </t>
  </si>
  <si>
    <t>Технология механизированнфых работ в  животноводстве</t>
  </si>
  <si>
    <t xml:space="preserve">Технология механизированнфых работ в растениеводстве </t>
  </si>
  <si>
    <t>Выполнение сельскохозяйственных работ на машиннно-тракторных агрегатах</t>
  </si>
  <si>
    <t>Теоретическая подготовка трактористов-машинистов категории "В", "С", "Д", "Е", "F</t>
  </si>
  <si>
    <t xml:space="preserve">Выполнение сельскохозяйственных работ  на машинно-тракторных агрегатах </t>
  </si>
  <si>
    <t>Теоретическая подготовка водителей транспортных средств категории "В" и "С"</t>
  </si>
  <si>
    <t>Управление автомобилями категории "В" и "С"</t>
  </si>
  <si>
    <t>ПП.02</t>
  </si>
  <si>
    <t>Производственная практика</t>
  </si>
  <si>
    <t>Производственная практика по эксплуатации сельскохозяйственной техники</t>
  </si>
  <si>
    <t>ПМ.03</t>
  </si>
  <si>
    <t>Техническое обслуживание и ремонт сельскохозяйственной техники</t>
  </si>
  <si>
    <t>Система технического обслуживания и ремонта сельскохозяйственных машин и механизмов</t>
  </si>
  <si>
    <t>ПП.03</t>
  </si>
  <si>
    <t>Производственная практика по техническому обслуживанию и ремонту сельскохозяйственной техники</t>
  </si>
  <si>
    <t>Учебная практика по техническому обслуживанию и ремонту сельскохозяйственной техники</t>
  </si>
  <si>
    <t>Иностранный язык в профессиональной деятельности</t>
  </si>
  <si>
    <t>Учебная практика по выполнению основных операций по разборке, сборке и регулировке двигателей</t>
  </si>
  <si>
    <t>Раздел 02.03.01</t>
  </si>
  <si>
    <t>Раздел 02.03.02</t>
  </si>
  <si>
    <t>Основы безопасного управления транспортным средством</t>
  </si>
  <si>
    <t>Раздел 02.03.03</t>
  </si>
  <si>
    <t>ПМ.04</t>
  </si>
  <si>
    <t>Производственная практика по  по выполнению работ по профессии "Слесарь по ремонту сельскохозяйственной техники и оборудования"</t>
  </si>
  <si>
    <t>ПП.04</t>
  </si>
  <si>
    <t>ГИА.00</t>
  </si>
  <si>
    <t>Освоение профессии 18545 "Слесарь по ремонту сельскохозяйственной техники и оборудования"</t>
  </si>
  <si>
    <t>Освоение профессии18545  "Слесарь по ремонту сельскохозяйственной техники и оборудования"</t>
  </si>
  <si>
    <t>4 семестр 16 нед   576 ч</t>
  </si>
  <si>
    <t>5 семестр 14 нед  504 ч</t>
  </si>
  <si>
    <t>6 семестр 16 нед 576ч</t>
  </si>
  <si>
    <t>Индивидуальное вождение автомобилей  (98 часов на каждого обучающегося)</t>
  </si>
  <si>
    <t>Промежуточная аттестация</t>
  </si>
  <si>
    <t>Учебная практика (час).</t>
  </si>
  <si>
    <t>Производственная практика (час).</t>
  </si>
  <si>
    <t>Преддипломная практика  (час).</t>
  </si>
  <si>
    <t xml:space="preserve">Учебная практика по технологическим процессам  ремонтного производства </t>
  </si>
  <si>
    <t>ИТОГО</t>
  </si>
  <si>
    <t>«_____»_____________2017г.</t>
  </si>
  <si>
    <t>Директор ГБПОУ РМ  «Ардатовский аграрный техникум им. И.А. Пожарского»</t>
  </si>
  <si>
    <t>«30»     марта   2017 г.</t>
  </si>
  <si>
    <t>ГБПОУ РМ «Ардатовский аграрный техникум им. И.А. Пожарского»</t>
  </si>
  <si>
    <t>35.02.16    Эксплуатация и ремонт сельскохозяйственной техники и оборудования</t>
  </si>
  <si>
    <t>2017 г</t>
  </si>
  <si>
    <r>
      <t xml:space="preserve">Форма обучения </t>
    </r>
    <r>
      <rPr>
        <b/>
        <sz val="14"/>
        <rFont val="Times New Roman"/>
        <family val="1"/>
      </rPr>
      <t>очная</t>
    </r>
  </si>
  <si>
    <r>
      <t xml:space="preserve">Квалификация:  </t>
    </r>
    <r>
      <rPr>
        <b/>
        <sz val="14"/>
        <rFont val="Times New Roman"/>
        <family val="1"/>
      </rPr>
      <t>Техник - механик</t>
    </r>
  </si>
  <si>
    <t xml:space="preserve">Директор ГБПОУ РМ </t>
  </si>
  <si>
    <t xml:space="preserve">  " 30"    марта          2017г.</t>
  </si>
  <si>
    <t>ГБПОУ РМ  «Ардатовский аграрный техникум им И.А. Пожарского»</t>
  </si>
  <si>
    <r>
      <t xml:space="preserve">Форма обучения   </t>
    </r>
    <r>
      <rPr>
        <b/>
        <u val="single"/>
        <sz val="10"/>
        <rFont val="Times New Roman"/>
        <family val="1"/>
      </rPr>
      <t xml:space="preserve"> очная</t>
    </r>
  </si>
  <si>
    <t>Год начала подготовки   2017</t>
  </si>
  <si>
    <t>дата введения ФГОС СПО 09.12.2016 №1564</t>
  </si>
  <si>
    <t>2(72)</t>
  </si>
  <si>
    <t>9(324)</t>
  </si>
  <si>
    <t>19 (684)</t>
  </si>
  <si>
    <t>10 (360)</t>
  </si>
  <si>
    <t>преддипломная практика</t>
  </si>
  <si>
    <t xml:space="preserve">производственная практика </t>
  </si>
  <si>
    <t>108 (3н)</t>
  </si>
  <si>
    <t>108(3н)</t>
  </si>
  <si>
    <t>72 (2н)</t>
  </si>
  <si>
    <t>36 (1н)</t>
  </si>
  <si>
    <t>36(1н)</t>
  </si>
  <si>
    <t xml:space="preserve"> Перечень кабинетов, лабораторий и др.</t>
  </si>
  <si>
    <t>Безопасности жизнедеятельности и охраны труда</t>
  </si>
  <si>
    <t>Тракторов, самоходных сельскохозяйственных и мелиоративных машин, автомобилей</t>
  </si>
  <si>
    <t>Эксплуатации машинно-тракторного парка</t>
  </si>
  <si>
    <t>Технического обслуживания и ремонта и ремонта машин</t>
  </si>
  <si>
    <t>Зачет</t>
  </si>
  <si>
    <t>ОУД.03 Иностранный язык</t>
  </si>
  <si>
    <t>ОУД.08 Физическая культура</t>
  </si>
  <si>
    <t>ОУД.04 История</t>
  </si>
  <si>
    <t>ОУД.12 География</t>
  </si>
  <si>
    <t>ОУД.13 Биология</t>
  </si>
  <si>
    <t>ОУД.03 Физика</t>
  </si>
  <si>
    <t>ОУД.01 Русский язык и литература</t>
  </si>
  <si>
    <t>ОУД.03 Математика</t>
  </si>
  <si>
    <t>ОУД.05 Обществознание (включая экономику и право)</t>
  </si>
  <si>
    <t>ОУД.06 Химия</t>
  </si>
  <si>
    <t>ОУД.02 Информатика и ИКТ</t>
  </si>
  <si>
    <t>ОУД.09 ОБЖ</t>
  </si>
  <si>
    <t>ОП.06 Основы агрономии</t>
  </si>
  <si>
    <t>ОП.07 Основы зоотехнии</t>
  </si>
  <si>
    <t>Экзамен</t>
  </si>
  <si>
    <t>Дифференцированный зачет</t>
  </si>
  <si>
    <t>ЕН.01 Математика</t>
  </si>
  <si>
    <t>ОП.12 Охрана труда</t>
  </si>
  <si>
    <t>ОГСЭ.03 Иностранный язык в профессиональной деятельности</t>
  </si>
  <si>
    <t>МКД.01.02 Подготовка к работе тракторов и сельскохозяйственных машин</t>
  </si>
  <si>
    <t>ОП.14 Основы предпринимательской деятельности</t>
  </si>
  <si>
    <t>ОП.15. Технология трудоустройства</t>
  </si>
  <si>
    <t>МДК.02.03 Радел 02.03.02 Основы безопасности управления транспортными средствами</t>
  </si>
  <si>
    <t>МДК.02.03 Радел 02.03.01 Основы законодательства в сфере дорожного движения</t>
  </si>
  <si>
    <t>МДК.02.02 Технология механизированных работ в растениеводстве</t>
  </si>
  <si>
    <t>МДК.02.04 Теоретическая подготовка трактористов-машинистов категории "В", "С", "Д", "Е", "F"</t>
  </si>
  <si>
    <t>МДК.02.04 Теоретическая подготовка водителей категории "В", "С".</t>
  </si>
  <si>
    <t>ОП.13 Основы безопасности жизнедеятельности</t>
  </si>
  <si>
    <t>МКД.03.01 Система ТО и ремонта сельскохозяйственных машин и механизмов</t>
  </si>
  <si>
    <t>ПМ.03 Техническое обслуживание и ремонт сельскохозяйственной техники</t>
  </si>
  <si>
    <t>ПМ.04 Освоение профессии 18545 Слесарь по ремонту с/х техники и оборудования</t>
  </si>
  <si>
    <t>ОГСЭ.05 Психология общения</t>
  </si>
  <si>
    <t>ОП.11 Правовые основы профессиональной деятельности</t>
  </si>
  <si>
    <t>по практике производств и учебной</t>
  </si>
  <si>
    <t>ОУД.01.2</t>
  </si>
  <si>
    <t>ОУД.01.1</t>
  </si>
  <si>
    <t>Литература</t>
  </si>
  <si>
    <t xml:space="preserve">Русский язык </t>
  </si>
  <si>
    <t>Введение в специальность</t>
  </si>
  <si>
    <t>Э,Э</t>
  </si>
  <si>
    <t>-,Э</t>
  </si>
  <si>
    <t>-,З</t>
  </si>
  <si>
    <t>З,З</t>
  </si>
  <si>
    <t>З,-</t>
  </si>
  <si>
    <t>З</t>
  </si>
  <si>
    <t>2 семестр 22,5 нед. 810 час</t>
  </si>
  <si>
    <t>1 семестр 16,5 нед 594 час</t>
  </si>
  <si>
    <t>Э</t>
  </si>
  <si>
    <t>Объем оборазовательной нагрузки</t>
  </si>
  <si>
    <t>Учебных занятий</t>
  </si>
  <si>
    <t>1/3</t>
  </si>
  <si>
    <t>3/7</t>
  </si>
  <si>
    <t xml:space="preserve">  </t>
  </si>
  <si>
    <t>МДК. 02.04</t>
  </si>
  <si>
    <t>МДК.02.05</t>
  </si>
  <si>
    <t>Демонстрационный экзамен</t>
  </si>
  <si>
    <t>ДЗ</t>
  </si>
  <si>
    <t>УП. 04</t>
  </si>
  <si>
    <t>УП.05</t>
  </si>
  <si>
    <t>7(252)</t>
  </si>
  <si>
    <t>Самостоятельная работа</t>
  </si>
  <si>
    <t>72(2н)</t>
  </si>
  <si>
    <t>Дисциплин и МДК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</si>
  <si>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</si>
  <si>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</si>
  <si>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</si>
  <si>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</si>
  <si>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Зачетов</t>
  </si>
  <si>
    <t>Консультации на учебную группу по 100 часовв год (всего 400 час.) Государственная (итоговая) аттестация                                                                  1. Программа обучения по специальности                                                               1.1. Дипломный проект                                                                                   Выполнение дипломного проекта  с 18 мая 2021 г. по 14 июня 2012 г. (всего 4 нед.                                                                                                                                 Защита дипломного проекта  с 15июня 2021 г по 29 июня 2021 (всего 2 нед.)                                                                                                                                    1.2. Государственные экзамены в виде демонстрационного экзамена – 3 эк:   ПМ.01, ПМ.02, ПМ.03.</t>
  </si>
  <si>
    <t>Преддипломн. практики</t>
  </si>
  <si>
    <t>Дз</t>
  </si>
  <si>
    <t>8 семестр 5,5 нед  198 ч</t>
  </si>
  <si>
    <t>0,5э</t>
  </si>
  <si>
    <t>7 семестр 12,5 нед 450 ч</t>
  </si>
  <si>
    <t>ДЭ</t>
  </si>
  <si>
    <t>консультации п/а</t>
  </si>
  <si>
    <t xml:space="preserve">консультации </t>
  </si>
  <si>
    <t>Номер регистрации __01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</si>
</sst>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Font="1" applyFill="1" applyBorder="1" applyAlignment="1">
      <alignment vertical="center" textRotation="90"/>
    </xf>
    <xf numFmtId="0" fontId="0" fillId="0" borderId="21" xfId="0" applyFont="1" applyFill="1" applyBorder="1" applyAlignment="1">
      <alignment vertical="center" textRotation="90" wrapText="1"/>
    </xf>
    <xf numFmtId="0" fontId="0" fillId="0" borderId="22" xfId="0" applyFont="1" applyFill="1" applyBorder="1" applyAlignment="1">
      <alignment vertical="center" textRotation="90" wrapText="1"/>
    </xf>
    <xf numFmtId="0" fontId="0" fillId="0" borderId="23" xfId="0" applyFont="1" applyFill="1" applyBorder="1" applyAlignment="1">
      <alignment vertical="center" textRotation="90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16" fontId="13" fillId="0" borderId="17" xfId="0" applyNumberFormat="1" applyFont="1" applyBorder="1" applyAlignment="1">
      <alignment horizontal="center" vertical="center" textRotation="90"/>
    </xf>
    <xf numFmtId="17" fontId="13" fillId="0" borderId="17" xfId="0" applyNumberFormat="1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9" fillId="0" borderId="24" xfId="54" applyFont="1" applyBorder="1" applyAlignment="1">
      <alignment vertical="center"/>
      <protection/>
    </xf>
    <xf numFmtId="0" fontId="19" fillId="0" borderId="25" xfId="54" applyFont="1" applyBorder="1" applyAlignment="1">
      <alignment vertical="center"/>
      <protection/>
    </xf>
    <xf numFmtId="0" fontId="19" fillId="0" borderId="26" xfId="54" applyFont="1" applyBorder="1" applyAlignment="1">
      <alignment vertical="center"/>
      <protection/>
    </xf>
    <xf numFmtId="0" fontId="19" fillId="0" borderId="24" xfId="54" applyFont="1" applyFill="1" applyBorder="1" applyAlignment="1" applyProtection="1">
      <alignment horizontal="left" vertical="center"/>
      <protection locked="0"/>
    </xf>
    <xf numFmtId="0" fontId="19" fillId="24" borderId="27" xfId="54" applyFont="1" applyFill="1" applyBorder="1" applyAlignment="1" applyProtection="1">
      <alignment horizontal="center" vertical="center" wrapText="1"/>
      <protection locked="0"/>
    </xf>
    <xf numFmtId="0" fontId="19" fillId="24" borderId="17" xfId="54" applyFont="1" applyFill="1" applyBorder="1" applyAlignment="1" applyProtection="1">
      <alignment horizontal="center" vertical="center" wrapText="1"/>
      <protection locked="0"/>
    </xf>
    <xf numFmtId="0" fontId="19" fillId="0" borderId="24" xfId="54" applyNumberFormat="1" applyFont="1" applyFill="1" applyBorder="1" applyAlignment="1" applyProtection="1">
      <alignment horizontal="left" vertical="center"/>
      <protection locked="0"/>
    </xf>
    <xf numFmtId="0" fontId="19" fillId="0" borderId="17" xfId="54" applyNumberFormat="1" applyFont="1" applyFill="1" applyBorder="1" applyAlignment="1">
      <alignment horizontal="center" vertical="center"/>
      <protection/>
    </xf>
    <xf numFmtId="0" fontId="19" fillId="0" borderId="17" xfId="54" applyNumberFormat="1" applyFont="1" applyFill="1" applyBorder="1" applyAlignment="1">
      <alignment horizontal="left" vertical="center" wrapText="1"/>
      <protection/>
    </xf>
    <xf numFmtId="0" fontId="19" fillId="0" borderId="17" xfId="54" applyFont="1" applyFill="1" applyBorder="1" applyAlignment="1">
      <alignment horizontal="center" vertical="center"/>
      <protection/>
    </xf>
    <xf numFmtId="0" fontId="19" fillId="0" borderId="17" xfId="54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19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19" fillId="24" borderId="0" xfId="53" applyFont="1" applyFill="1" applyBorder="1" applyAlignment="1" applyProtection="1">
      <alignment horizontal="left" vertical="center"/>
      <protection locked="0"/>
    </xf>
    <xf numFmtId="0" fontId="19" fillId="24" borderId="17" xfId="53" applyFont="1" applyFill="1" applyBorder="1" applyAlignment="1" applyProtection="1">
      <alignment horizontal="center" vertical="center"/>
      <protection locked="0"/>
    </xf>
    <xf numFmtId="0" fontId="19" fillId="0" borderId="17" xfId="53" applyFont="1" applyFill="1" applyBorder="1" applyAlignment="1">
      <alignment horizontal="center" vertical="center"/>
      <protection/>
    </xf>
    <xf numFmtId="0" fontId="19" fillId="0" borderId="17" xfId="53" applyFont="1" applyFill="1" applyBorder="1" applyAlignment="1" applyProtection="1">
      <alignment horizontal="center" vertical="center" wrapText="1"/>
      <protection locked="0"/>
    </xf>
    <xf numFmtId="0" fontId="19" fillId="0" borderId="17" xfId="53" applyFont="1" applyFill="1" applyBorder="1" applyAlignment="1" applyProtection="1">
      <alignment horizontal="left" vertical="center" wrapText="1"/>
      <protection locked="0"/>
    </xf>
    <xf numFmtId="0" fontId="17" fillId="0" borderId="0" xfId="55" applyFont="1">
      <alignment/>
      <protection/>
    </xf>
    <xf numFmtId="0" fontId="17" fillId="0" borderId="17" xfId="55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0" xfId="55" applyFont="1" applyBorder="1">
      <alignment/>
      <protection/>
    </xf>
    <xf numFmtId="0" fontId="17" fillId="0" borderId="0" xfId="55" applyFont="1" applyFill="1" applyBorder="1" applyAlignment="1" applyProtection="1">
      <alignment horizontal="left" vertical="center"/>
      <protection locked="0"/>
    </xf>
    <xf numFmtId="0" fontId="17" fillId="0" borderId="0" xfId="55" applyFont="1" applyFill="1" applyBorder="1" applyAlignment="1" applyProtection="1">
      <alignment horizontal="left" wrapText="1"/>
      <protection locked="0"/>
    </xf>
    <xf numFmtId="0" fontId="17" fillId="0" borderId="0" xfId="55" applyFont="1" applyFill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18" fillId="0" borderId="0" xfId="55" applyFont="1" applyAlignment="1">
      <alignment horizontal="center" vertical="center"/>
      <protection/>
    </xf>
    <xf numFmtId="0" fontId="23" fillId="0" borderId="0" xfId="55" applyFont="1" applyBorder="1" applyAlignment="1">
      <alignment/>
      <protection/>
    </xf>
    <xf numFmtId="0" fontId="17" fillId="0" borderId="0" xfId="55" applyFont="1" applyAlignment="1">
      <alignment horizontal="center"/>
      <protection/>
    </xf>
    <xf numFmtId="0" fontId="16" fillId="0" borderId="0" xfId="55" applyAlignment="1">
      <alignment horizontal="center"/>
      <protection/>
    </xf>
    <xf numFmtId="0" fontId="17" fillId="0" borderId="28" xfId="55" applyFont="1" applyBorder="1" applyAlignment="1">
      <alignment horizontal="center"/>
      <protection/>
    </xf>
    <xf numFmtId="0" fontId="17" fillId="0" borderId="28" xfId="55" applyFont="1" applyBorder="1">
      <alignment/>
      <protection/>
    </xf>
    <xf numFmtId="0" fontId="16" fillId="0" borderId="17" xfId="55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8" fillId="0" borderId="17" xfId="55" applyFont="1" applyBorder="1" applyAlignment="1">
      <alignment horizontal="center" vertical="center"/>
      <protection/>
    </xf>
    <xf numFmtId="0" fontId="17" fillId="0" borderId="17" xfId="55" applyFont="1" applyBorder="1" applyAlignment="1">
      <alignment horizontal="left"/>
      <protection/>
    </xf>
    <xf numFmtId="0" fontId="17" fillId="0" borderId="17" xfId="55" applyFont="1" applyBorder="1" applyAlignment="1">
      <alignment horizontal="left" wrapText="1"/>
      <protection/>
    </xf>
    <xf numFmtId="0" fontId="24" fillId="0" borderId="0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18" fillId="0" borderId="17" xfId="55" applyFont="1" applyBorder="1" applyAlignment="1">
      <alignment horizontal="left" wrapText="1"/>
      <protection/>
    </xf>
    <xf numFmtId="0" fontId="25" fillId="0" borderId="17" xfId="55" applyFont="1" applyBorder="1" applyAlignment="1">
      <alignment horizontal="center"/>
      <protection/>
    </xf>
    <xf numFmtId="0" fontId="1" fillId="0" borderId="17" xfId="0" applyFont="1" applyBorder="1" applyAlignment="1">
      <alignment horizontal="center"/>
    </xf>
    <xf numFmtId="0" fontId="17" fillId="0" borderId="17" xfId="55" applyFont="1" applyBorder="1" applyAlignment="1">
      <alignment horizontal="center" vertical="center"/>
      <protection/>
    </xf>
    <xf numFmtId="0" fontId="18" fillId="0" borderId="17" xfId="55" applyFont="1" applyBorder="1" applyAlignment="1">
      <alignment horizontal="left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0" fillId="25" borderId="21" xfId="0" applyFill="1" applyBorder="1" applyAlignment="1">
      <alignment horizontal="center" vertical="center" wrapText="1"/>
    </xf>
    <xf numFmtId="0" fontId="2" fillId="25" borderId="11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3" fillId="25" borderId="17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21" fillId="0" borderId="2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54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25" borderId="1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25" borderId="1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15" fillId="0" borderId="0" xfId="0" applyFont="1" applyAlignment="1">
      <alignment/>
    </xf>
    <xf numFmtId="0" fontId="6" fillId="0" borderId="3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25" borderId="19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/>
    </xf>
    <xf numFmtId="0" fontId="12" fillId="0" borderId="13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32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12" fillId="0" borderId="24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/>
    </xf>
    <xf numFmtId="49" fontId="4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/>
    </xf>
    <xf numFmtId="0" fontId="7" fillId="0" borderId="27" xfId="0" applyFont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textRotation="90" wrapText="1"/>
    </xf>
    <xf numFmtId="0" fontId="0" fillId="0" borderId="11" xfId="0" applyFont="1" applyFill="1" applyBorder="1" applyAlignment="1">
      <alignment textRotation="90" wrapText="1"/>
    </xf>
    <xf numFmtId="0" fontId="0" fillId="0" borderId="45" xfId="0" applyFont="1" applyFill="1" applyBorder="1" applyAlignment="1">
      <alignment textRotation="90" wrapText="1"/>
    </xf>
    <xf numFmtId="0" fontId="0" fillId="0" borderId="46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45" xfId="0" applyFont="1" applyFill="1" applyBorder="1" applyAlignment="1">
      <alignment horizontal="center" textRotation="90" wrapText="1"/>
    </xf>
    <xf numFmtId="0" fontId="6" fillId="0" borderId="28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2" fillId="0" borderId="19" xfId="0" applyFont="1" applyFill="1" applyBorder="1" applyAlignment="1">
      <alignment textRotation="90"/>
    </xf>
    <xf numFmtId="0" fontId="12" fillId="0" borderId="11" xfId="0" applyFont="1" applyFill="1" applyBorder="1" applyAlignment="1">
      <alignment textRotation="90"/>
    </xf>
    <xf numFmtId="0" fontId="12" fillId="0" borderId="15" xfId="0" applyFont="1" applyFill="1" applyBorder="1" applyAlignment="1">
      <alignment textRotation="90"/>
    </xf>
    <xf numFmtId="0" fontId="0" fillId="0" borderId="3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19" fillId="0" borderId="27" xfId="54" applyNumberFormat="1" applyFont="1" applyBorder="1" applyAlignment="1">
      <alignment horizontal="center" vertical="center"/>
      <protection/>
    </xf>
    <xf numFmtId="0" fontId="19" fillId="0" borderId="26" xfId="54" applyNumberFormat="1" applyFont="1" applyBorder="1" applyAlignment="1">
      <alignment horizontal="center" vertical="center"/>
      <protection/>
    </xf>
    <xf numFmtId="0" fontId="19" fillId="0" borderId="17" xfId="54" applyNumberFormat="1" applyFont="1" applyFill="1" applyBorder="1" applyAlignment="1" applyProtection="1">
      <alignment horizontal="center" vertical="center"/>
      <protection locked="0"/>
    </xf>
    <xf numFmtId="0" fontId="19" fillId="0" borderId="17" xfId="5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54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19" fillId="0" borderId="19" xfId="54" applyNumberFormat="1" applyFont="1" applyBorder="1" applyAlignment="1">
      <alignment horizontal="center" vertical="center"/>
      <protection/>
    </xf>
    <xf numFmtId="0" fontId="19" fillId="0" borderId="11" xfId="54" applyNumberFormat="1" applyFont="1" applyBorder="1" applyAlignment="1">
      <alignment horizontal="center" vertical="center"/>
      <protection/>
    </xf>
    <xf numFmtId="0" fontId="19" fillId="0" borderId="19" xfId="54" applyNumberFormat="1" applyFont="1" applyFill="1" applyBorder="1" applyAlignment="1" applyProtection="1">
      <alignment horizontal="center" vertical="center"/>
      <protection locked="0"/>
    </xf>
    <xf numFmtId="0" fontId="19" fillId="0" borderId="11" xfId="54" applyNumberFormat="1" applyFont="1" applyFill="1" applyBorder="1" applyAlignment="1" applyProtection="1">
      <alignment horizontal="center" vertical="center"/>
      <protection locked="0"/>
    </xf>
    <xf numFmtId="0" fontId="19" fillId="0" borderId="19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9" fillId="24" borderId="28" xfId="54" applyFont="1" applyFill="1" applyBorder="1" applyAlignment="1" applyProtection="1">
      <alignment horizontal="center" vertical="center" wrapText="1"/>
      <protection locked="0"/>
    </xf>
    <xf numFmtId="0" fontId="19" fillId="24" borderId="27" xfId="54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7" fillId="0" borderId="0" xfId="55" applyFont="1" applyBorder="1" applyAlignment="1">
      <alignment/>
      <protection/>
    </xf>
    <xf numFmtId="0" fontId="0" fillId="0" borderId="0" xfId="0" applyAlignment="1">
      <alignment/>
    </xf>
    <xf numFmtId="0" fontId="18" fillId="24" borderId="0" xfId="55" applyFont="1" applyFill="1" applyBorder="1" applyAlignment="1" applyProtection="1">
      <alignment horizontal="center"/>
      <protection locked="0"/>
    </xf>
    <xf numFmtId="0" fontId="17" fillId="0" borderId="0" xfId="55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7" fillId="0" borderId="0" xfId="55" applyFont="1" applyFill="1" applyBorder="1" applyAlignment="1" applyProtection="1">
      <alignment horizontal="left" vertical="center" wrapText="1"/>
      <protection locked="0"/>
    </xf>
    <xf numFmtId="0" fontId="18" fillId="0" borderId="0" xfId="55" applyFont="1" applyFill="1" applyAlignment="1" applyProtection="1">
      <alignment horizontal="left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Audit" xfId="53"/>
    <cellStyle name="Обычный_sheetComplexC" xfId="54"/>
    <cellStyle name="Обычный_sheetExplai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85;&#1072;&#1090;&#1086;&#1083;&#1080;&#1081;.55F162D0A7374C0\&#1056;&#1072;&#1073;&#1086;&#1095;&#1080;&#1081;%20&#1089;&#1090;&#1086;&#1083;\0001%20&#1091;&#1095;&#1077;&#1073;&#1085;&#1099;&#1077;%20&#1087;&#1083;&#1072;&#1085;&#1099;%20&#1085;&#1072;%202012&#1091;&#1075;\&#1090;&#1077;&#1093;&#1085;&#1080;&#1082;%2012%20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"/>
      <sheetName val="Лист4"/>
    </sheetNames>
    <sheetDataSet>
      <sheetData sheetId="2">
        <row r="93">
          <cell r="N93">
            <v>612</v>
          </cell>
          <cell r="O93">
            <v>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69.7109375" style="0" customWidth="1"/>
    <col min="2" max="2" width="61.28125" style="0" customWidth="1"/>
  </cols>
  <sheetData>
    <row r="1" spans="1:2" ht="19.5" customHeight="1">
      <c r="A1" s="27"/>
      <c r="B1" s="27"/>
    </row>
    <row r="2" spans="1:2" ht="15">
      <c r="A2" s="27" t="s">
        <v>101</v>
      </c>
      <c r="B2" s="27" t="s">
        <v>102</v>
      </c>
    </row>
    <row r="3" spans="1:2" ht="33" customHeight="1">
      <c r="A3" s="28" t="s">
        <v>103</v>
      </c>
      <c r="B3" s="28" t="s">
        <v>416</v>
      </c>
    </row>
    <row r="4" spans="1:2" ht="15">
      <c r="A4" s="27" t="s">
        <v>282</v>
      </c>
      <c r="B4" s="27" t="s">
        <v>292</v>
      </c>
    </row>
    <row r="5" spans="1:2" ht="15">
      <c r="A5" s="27" t="s">
        <v>415</v>
      </c>
      <c r="B5" s="27" t="s">
        <v>417</v>
      </c>
    </row>
    <row r="6" spans="1:2" ht="15">
      <c r="A6" s="27"/>
      <c r="B6" s="27" t="s">
        <v>523</v>
      </c>
    </row>
    <row r="7" spans="1:2" ht="36" customHeight="1">
      <c r="A7" s="29"/>
      <c r="B7" s="29"/>
    </row>
    <row r="8" spans="1:2" ht="22.5">
      <c r="A8" s="153" t="s">
        <v>104</v>
      </c>
      <c r="B8" s="153"/>
    </row>
    <row r="9" spans="1:2" ht="18">
      <c r="A9" s="152" t="s">
        <v>418</v>
      </c>
      <c r="B9" s="152"/>
    </row>
    <row r="10" spans="1:2" ht="18">
      <c r="A10" s="152" t="s">
        <v>105</v>
      </c>
      <c r="B10" s="152"/>
    </row>
    <row r="11" spans="1:2" ht="17.25">
      <c r="A11" s="154" t="s">
        <v>419</v>
      </c>
      <c r="B11" s="154"/>
    </row>
    <row r="12" spans="1:2" ht="39" customHeight="1">
      <c r="A12" s="31"/>
      <c r="B12" s="31"/>
    </row>
    <row r="13" spans="1:2" ht="18">
      <c r="A13" s="152" t="s">
        <v>422</v>
      </c>
      <c r="B13" s="152"/>
    </row>
    <row r="14" spans="1:2" ht="18">
      <c r="A14" s="152" t="s">
        <v>421</v>
      </c>
      <c r="B14" s="152"/>
    </row>
    <row r="15" spans="1:2" ht="33" customHeight="1">
      <c r="A15" s="30"/>
      <c r="B15" s="30"/>
    </row>
    <row r="16" spans="1:2" ht="18">
      <c r="A16" s="152" t="s">
        <v>106</v>
      </c>
      <c r="B16" s="152"/>
    </row>
    <row r="17" spans="1:2" ht="12.75">
      <c r="A17" s="29"/>
      <c r="B17" s="29"/>
    </row>
    <row r="18" spans="1:2" ht="12.75">
      <c r="A18" s="29"/>
      <c r="B18" s="29"/>
    </row>
    <row r="19" spans="1:2" ht="12.75">
      <c r="A19" s="29"/>
      <c r="B19" s="29"/>
    </row>
    <row r="20" spans="1:2" ht="12.75">
      <c r="A20" s="29"/>
      <c r="B20" s="29"/>
    </row>
    <row r="21" spans="1:2" ht="18">
      <c r="A21" s="29"/>
      <c r="B21" s="31" t="s">
        <v>420</v>
      </c>
    </row>
    <row r="22" spans="1:2" ht="12.75">
      <c r="A22" s="29"/>
      <c r="B22" s="29"/>
    </row>
    <row r="23" spans="1:2" ht="12.75">
      <c r="A23" s="29"/>
      <c r="B23" s="29"/>
    </row>
    <row r="24" spans="1:2" ht="12.75">
      <c r="A24" s="29"/>
      <c r="B24" s="29"/>
    </row>
    <row r="25" spans="1:2" ht="12.75">
      <c r="A25" s="29"/>
      <c r="B25" s="29"/>
    </row>
  </sheetData>
  <sheetProtection/>
  <mergeCells count="7">
    <mergeCell ref="A16:B16"/>
    <mergeCell ref="A8:B8"/>
    <mergeCell ref="A9:B9"/>
    <mergeCell ref="A10:B10"/>
    <mergeCell ref="A11:B11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9"/>
  <sheetViews>
    <sheetView zoomScale="90" zoomScaleNormal="90" zoomScaleSheetLayoutView="100" zoomScalePageLayoutView="0" workbookViewId="0" topLeftCell="A7">
      <selection activeCell="AD22" sqref="AD22"/>
    </sheetView>
  </sheetViews>
  <sheetFormatPr defaultColWidth="9.140625" defaultRowHeight="12.75"/>
  <cols>
    <col min="1" max="53" width="3.28125" style="0" customWidth="1"/>
  </cols>
  <sheetData>
    <row r="2" spans="1:53" ht="12.75">
      <c r="A2" s="183" t="s">
        <v>107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94" t="s">
        <v>108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33"/>
      <c r="AQ2" s="183" t="s">
        <v>426</v>
      </c>
      <c r="AR2" s="183"/>
      <c r="AS2" s="183"/>
      <c r="AT2" s="183"/>
      <c r="AU2" s="183"/>
      <c r="AV2" s="183"/>
      <c r="AW2" s="183"/>
      <c r="AX2" s="183"/>
      <c r="AY2" s="183"/>
      <c r="AZ2" s="183"/>
      <c r="BA2" s="183"/>
    </row>
    <row r="3" spans="1:53" ht="15">
      <c r="A3" s="183" t="s">
        <v>423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7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32"/>
      <c r="AQ3" s="183" t="s">
        <v>109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5"/>
    </row>
    <row r="4" spans="1:53" ht="15">
      <c r="A4" s="183" t="s">
        <v>110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7" t="s">
        <v>425</v>
      </c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32"/>
      <c r="AQ4" s="191" t="s">
        <v>111</v>
      </c>
      <c r="AR4" s="192"/>
      <c r="AS4" s="192"/>
      <c r="AT4" s="192"/>
      <c r="AU4" s="192"/>
      <c r="AV4" s="192"/>
      <c r="AW4" s="192"/>
      <c r="AX4" s="192"/>
      <c r="AY4" s="192"/>
      <c r="AZ4" s="192"/>
      <c r="BA4" s="192"/>
    </row>
    <row r="5" spans="1:53" ht="15">
      <c r="A5" s="183" t="s">
        <v>112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7" t="s">
        <v>113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32"/>
      <c r="AQ5" s="183" t="s">
        <v>114</v>
      </c>
      <c r="AR5" s="183"/>
      <c r="AS5" s="183"/>
      <c r="AT5" s="183"/>
      <c r="AU5" s="183"/>
      <c r="AV5" s="183"/>
      <c r="AW5" s="183"/>
      <c r="AX5" s="183"/>
      <c r="AY5" s="183"/>
      <c r="AZ5" s="183"/>
      <c r="BA5" s="183"/>
    </row>
    <row r="6" spans="1:53" ht="15">
      <c r="A6" s="183" t="s">
        <v>293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 t="s">
        <v>419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32"/>
      <c r="AQ6" s="193" t="s">
        <v>115</v>
      </c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3" ht="12.75">
      <c r="A7" s="183" t="s">
        <v>424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9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32"/>
      <c r="AQ7" s="183" t="s">
        <v>427</v>
      </c>
      <c r="AR7" s="183"/>
      <c r="AS7" s="183"/>
      <c r="AT7" s="183"/>
      <c r="AU7" s="183"/>
      <c r="AV7" s="183"/>
      <c r="AW7" s="183"/>
      <c r="AX7" s="183"/>
      <c r="AY7" s="183"/>
      <c r="AZ7" s="183"/>
      <c r="BA7" s="183"/>
    </row>
    <row r="8" spans="1:53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87" t="s">
        <v>116</v>
      </c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33"/>
      <c r="AQ8" s="183" t="s">
        <v>428</v>
      </c>
      <c r="AR8" s="183"/>
      <c r="AS8" s="183"/>
      <c r="AT8" s="183"/>
      <c r="AU8" s="183"/>
      <c r="AV8" s="183"/>
      <c r="AW8" s="183"/>
      <c r="AX8" s="183"/>
      <c r="AY8" s="183"/>
      <c r="AZ8" s="183"/>
      <c r="BA8" s="183"/>
    </row>
    <row r="9" spans="1:53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ht="12.75">
      <c r="A10" s="188" t="s">
        <v>117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</row>
    <row r="11" spans="1:53" ht="12.75">
      <c r="A11" s="186" t="s">
        <v>118</v>
      </c>
      <c r="B11" s="163" t="s">
        <v>119</v>
      </c>
      <c r="C11" s="163"/>
      <c r="D11" s="163"/>
      <c r="E11" s="163"/>
      <c r="F11" s="181" t="s">
        <v>120</v>
      </c>
      <c r="G11" s="163" t="s">
        <v>121</v>
      </c>
      <c r="H11" s="163"/>
      <c r="I11" s="163"/>
      <c r="J11" s="181" t="s">
        <v>122</v>
      </c>
      <c r="K11" s="163" t="s">
        <v>123</v>
      </c>
      <c r="L11" s="163"/>
      <c r="M11" s="163"/>
      <c r="N11" s="163"/>
      <c r="O11" s="163" t="s">
        <v>124</v>
      </c>
      <c r="P11" s="163"/>
      <c r="Q11" s="163"/>
      <c r="R11" s="163"/>
      <c r="S11" s="181" t="s">
        <v>125</v>
      </c>
      <c r="T11" s="163" t="s">
        <v>126</v>
      </c>
      <c r="U11" s="163"/>
      <c r="V11" s="163"/>
      <c r="W11" s="181" t="s">
        <v>127</v>
      </c>
      <c r="X11" s="163" t="s">
        <v>128</v>
      </c>
      <c r="Y11" s="163"/>
      <c r="Z11" s="163"/>
      <c r="AA11" s="181" t="s">
        <v>129</v>
      </c>
      <c r="AB11" s="163" t="s">
        <v>130</v>
      </c>
      <c r="AC11" s="163"/>
      <c r="AD11" s="163"/>
      <c r="AE11" s="163"/>
      <c r="AF11" s="181" t="s">
        <v>131</v>
      </c>
      <c r="AG11" s="163" t="s">
        <v>132</v>
      </c>
      <c r="AH11" s="163"/>
      <c r="AI11" s="163"/>
      <c r="AJ11" s="163"/>
      <c r="AK11" s="163" t="s">
        <v>133</v>
      </c>
      <c r="AL11" s="163"/>
      <c r="AM11" s="163"/>
      <c r="AN11" s="163"/>
      <c r="AO11" s="163" t="s">
        <v>134</v>
      </c>
      <c r="AP11" s="163"/>
      <c r="AQ11" s="163"/>
      <c r="AR11" s="163"/>
      <c r="AS11" s="181" t="s">
        <v>135</v>
      </c>
      <c r="AT11" s="163" t="s">
        <v>136</v>
      </c>
      <c r="AU11" s="163"/>
      <c r="AV11" s="163"/>
      <c r="AW11" s="181" t="s">
        <v>137</v>
      </c>
      <c r="AX11" s="163" t="s">
        <v>138</v>
      </c>
      <c r="AY11" s="163"/>
      <c r="AZ11" s="163"/>
      <c r="BA11" s="163"/>
    </row>
    <row r="12" spans="1:53" ht="39">
      <c r="A12" s="186"/>
      <c r="B12" s="35" t="s">
        <v>139</v>
      </c>
      <c r="C12" s="36" t="s">
        <v>140</v>
      </c>
      <c r="D12" s="37" t="s">
        <v>141</v>
      </c>
      <c r="E12" s="37" t="s">
        <v>142</v>
      </c>
      <c r="F12" s="182"/>
      <c r="G12" s="37" t="s">
        <v>143</v>
      </c>
      <c r="H12" s="37" t="s">
        <v>144</v>
      </c>
      <c r="I12" s="37" t="s">
        <v>145</v>
      </c>
      <c r="J12" s="182"/>
      <c r="K12" s="37" t="s">
        <v>146</v>
      </c>
      <c r="L12" s="37" t="s">
        <v>147</v>
      </c>
      <c r="M12" s="37" t="s">
        <v>148</v>
      </c>
      <c r="N12" s="37" t="s">
        <v>149</v>
      </c>
      <c r="O12" s="37" t="s">
        <v>139</v>
      </c>
      <c r="P12" s="37" t="s">
        <v>140</v>
      </c>
      <c r="Q12" s="37" t="s">
        <v>141</v>
      </c>
      <c r="R12" s="37" t="s">
        <v>150</v>
      </c>
      <c r="S12" s="182"/>
      <c r="T12" s="37" t="s">
        <v>151</v>
      </c>
      <c r="U12" s="37" t="s">
        <v>152</v>
      </c>
      <c r="V12" s="37" t="s">
        <v>153</v>
      </c>
      <c r="W12" s="182"/>
      <c r="X12" s="37" t="s">
        <v>154</v>
      </c>
      <c r="Y12" s="37" t="s">
        <v>155</v>
      </c>
      <c r="Z12" s="37" t="s">
        <v>156</v>
      </c>
      <c r="AA12" s="182"/>
      <c r="AB12" s="37" t="s">
        <v>154</v>
      </c>
      <c r="AC12" s="37" t="s">
        <v>155</v>
      </c>
      <c r="AD12" s="37" t="s">
        <v>156</v>
      </c>
      <c r="AE12" s="37" t="s">
        <v>157</v>
      </c>
      <c r="AF12" s="182"/>
      <c r="AG12" s="35" t="s">
        <v>158</v>
      </c>
      <c r="AH12" s="37" t="s">
        <v>144</v>
      </c>
      <c r="AI12" s="37" t="s">
        <v>145</v>
      </c>
      <c r="AJ12" s="37" t="s">
        <v>159</v>
      </c>
      <c r="AK12" s="37" t="s">
        <v>160</v>
      </c>
      <c r="AL12" s="37" t="s">
        <v>161</v>
      </c>
      <c r="AM12" s="37" t="s">
        <v>162</v>
      </c>
      <c r="AN12" s="37" t="s">
        <v>163</v>
      </c>
      <c r="AO12" s="37" t="s">
        <v>139</v>
      </c>
      <c r="AP12" s="37" t="s">
        <v>140</v>
      </c>
      <c r="AQ12" s="37" t="s">
        <v>141</v>
      </c>
      <c r="AR12" s="37" t="s">
        <v>150</v>
      </c>
      <c r="AS12" s="182"/>
      <c r="AT12" s="89" t="s">
        <v>158</v>
      </c>
      <c r="AU12" s="37" t="s">
        <v>144</v>
      </c>
      <c r="AV12" s="37" t="s">
        <v>145</v>
      </c>
      <c r="AW12" s="182"/>
      <c r="AX12" s="37" t="s">
        <v>146</v>
      </c>
      <c r="AY12" s="37" t="s">
        <v>147</v>
      </c>
      <c r="AZ12" s="37" t="s">
        <v>148</v>
      </c>
      <c r="BA12" s="37" t="s">
        <v>164</v>
      </c>
    </row>
    <row r="13" spans="1:53" ht="12.75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147" t="s">
        <v>518</v>
      </c>
      <c r="S13" s="34" t="s">
        <v>165</v>
      </c>
      <c r="T13" s="34" t="s">
        <v>165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 t="s">
        <v>518</v>
      </c>
      <c r="AR13" s="34" t="s">
        <v>166</v>
      </c>
      <c r="AS13" s="34" t="s">
        <v>165</v>
      </c>
      <c r="AT13" s="34" t="s">
        <v>165</v>
      </c>
      <c r="AU13" s="34" t="s">
        <v>165</v>
      </c>
      <c r="AV13" s="34" t="s">
        <v>165</v>
      </c>
      <c r="AW13" s="34" t="s">
        <v>165</v>
      </c>
      <c r="AX13" s="34" t="s">
        <v>165</v>
      </c>
      <c r="AY13" s="34" t="s">
        <v>165</v>
      </c>
      <c r="AZ13" s="34" t="s">
        <v>165</v>
      </c>
      <c r="BA13" s="34" t="s">
        <v>165</v>
      </c>
    </row>
    <row r="14" spans="1:53" ht="12.75">
      <c r="A14" s="34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 t="s">
        <v>166</v>
      </c>
      <c r="S14" s="34" t="s">
        <v>165</v>
      </c>
      <c r="T14" s="34" t="s">
        <v>165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 t="s">
        <v>167</v>
      </c>
      <c r="AL14" s="34" t="s">
        <v>167</v>
      </c>
      <c r="AM14" s="34" t="s">
        <v>167</v>
      </c>
      <c r="AN14" s="34" t="s">
        <v>167</v>
      </c>
      <c r="AO14" s="34" t="s">
        <v>167</v>
      </c>
      <c r="AP14" s="34" t="s">
        <v>167</v>
      </c>
      <c r="AQ14" s="34" t="s">
        <v>168</v>
      </c>
      <c r="AR14" s="34" t="s">
        <v>168</v>
      </c>
      <c r="AS14" s="34" t="s">
        <v>295</v>
      </c>
      <c r="AT14" s="34" t="s">
        <v>165</v>
      </c>
      <c r="AU14" s="34" t="s">
        <v>165</v>
      </c>
      <c r="AV14" s="34" t="s">
        <v>165</v>
      </c>
      <c r="AW14" s="34" t="s">
        <v>165</v>
      </c>
      <c r="AX14" s="34" t="s">
        <v>165</v>
      </c>
      <c r="AY14" s="34" t="s">
        <v>165</v>
      </c>
      <c r="AZ14" s="34" t="s">
        <v>165</v>
      </c>
      <c r="BA14" s="34" t="s">
        <v>165</v>
      </c>
    </row>
    <row r="15" spans="1:53" ht="12.75">
      <c r="A15" s="34">
        <v>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 t="s">
        <v>167</v>
      </c>
      <c r="Q15" s="34" t="s">
        <v>167</v>
      </c>
      <c r="R15" s="34" t="s">
        <v>166</v>
      </c>
      <c r="S15" s="34" t="s">
        <v>165</v>
      </c>
      <c r="T15" s="34" t="s">
        <v>165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 t="s">
        <v>167</v>
      </c>
      <c r="AL15" s="34" t="s">
        <v>167</v>
      </c>
      <c r="AM15" s="34" t="s">
        <v>167</v>
      </c>
      <c r="AN15" s="34" t="s">
        <v>167</v>
      </c>
      <c r="AO15" s="34" t="s">
        <v>167</v>
      </c>
      <c r="AP15" s="34" t="s">
        <v>167</v>
      </c>
      <c r="AQ15" s="34" t="s">
        <v>167</v>
      </c>
      <c r="AR15" s="34" t="s">
        <v>166</v>
      </c>
      <c r="AS15" s="34" t="s">
        <v>165</v>
      </c>
      <c r="AT15" s="34" t="s">
        <v>165</v>
      </c>
      <c r="AU15" s="34" t="s">
        <v>165</v>
      </c>
      <c r="AV15" s="34" t="s">
        <v>165</v>
      </c>
      <c r="AW15" s="34" t="s">
        <v>165</v>
      </c>
      <c r="AX15" s="34" t="s">
        <v>165</v>
      </c>
      <c r="AY15" s="34" t="s">
        <v>165</v>
      </c>
      <c r="AZ15" s="34" t="s">
        <v>165</v>
      </c>
      <c r="BA15" s="34" t="s">
        <v>165</v>
      </c>
    </row>
    <row r="16" spans="1:53" ht="12.75">
      <c r="A16" s="34">
        <v>4</v>
      </c>
      <c r="B16" s="34" t="s">
        <v>168</v>
      </c>
      <c r="C16" s="34" t="s">
        <v>168</v>
      </c>
      <c r="D16" s="34" t="s">
        <v>168</v>
      </c>
      <c r="E16" s="34" t="s">
        <v>168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 t="s">
        <v>518</v>
      </c>
      <c r="S16" s="34" t="s">
        <v>165</v>
      </c>
      <c r="T16" s="34" t="s">
        <v>165</v>
      </c>
      <c r="U16" s="34"/>
      <c r="V16" s="34"/>
      <c r="W16" s="34"/>
      <c r="X16" s="34"/>
      <c r="Y16" s="34"/>
      <c r="Z16" s="34" t="s">
        <v>518</v>
      </c>
      <c r="AA16" s="34" t="s">
        <v>167</v>
      </c>
      <c r="AB16" s="34" t="s">
        <v>167</v>
      </c>
      <c r="AC16" s="34" t="s">
        <v>167</v>
      </c>
      <c r="AD16" s="34" t="s">
        <v>167</v>
      </c>
      <c r="AE16" s="34" t="s">
        <v>168</v>
      </c>
      <c r="AF16" s="34" t="s">
        <v>168</v>
      </c>
      <c r="AG16" s="34" t="s">
        <v>168</v>
      </c>
      <c r="AH16" s="34" t="s">
        <v>168</v>
      </c>
      <c r="AI16" s="34" t="s">
        <v>168</v>
      </c>
      <c r="AJ16" s="34" t="s">
        <v>168</v>
      </c>
      <c r="AK16" s="34" t="s">
        <v>168</v>
      </c>
      <c r="AL16" s="34" t="s">
        <v>168</v>
      </c>
      <c r="AM16" s="34" t="s">
        <v>169</v>
      </c>
      <c r="AN16" s="34" t="s">
        <v>169</v>
      </c>
      <c r="AO16" s="34" t="s">
        <v>169</v>
      </c>
      <c r="AP16" s="34" t="s">
        <v>169</v>
      </c>
      <c r="AQ16" s="34" t="s">
        <v>170</v>
      </c>
      <c r="AR16" s="34" t="s">
        <v>170</v>
      </c>
      <c r="AS16" s="34" t="s">
        <v>171</v>
      </c>
      <c r="AT16" s="34" t="s">
        <v>171</v>
      </c>
      <c r="AU16" s="34" t="s">
        <v>171</v>
      </c>
      <c r="AV16" s="34" t="s">
        <v>171</v>
      </c>
      <c r="AW16" s="34" t="s">
        <v>171</v>
      </c>
      <c r="AX16" s="34" t="s">
        <v>171</v>
      </c>
      <c r="AY16" s="34" t="s">
        <v>171</v>
      </c>
      <c r="AZ16" s="34" t="s">
        <v>171</v>
      </c>
      <c r="BA16" s="34" t="s">
        <v>171</v>
      </c>
    </row>
    <row r="17" spans="1:53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ht="13.5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83" t="s">
        <v>172</v>
      </c>
      <c r="V18" s="183"/>
      <c r="W18" s="183"/>
      <c r="X18" s="183"/>
      <c r="Y18" s="183"/>
      <c r="Z18" s="183"/>
      <c r="AA18" s="183"/>
      <c r="AB18" s="183"/>
      <c r="AC18" s="18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ht="13.5" thickBot="1">
      <c r="A19" s="38"/>
      <c r="B19" s="38"/>
      <c r="C19" s="38"/>
      <c r="D19" s="38"/>
      <c r="E19" s="38"/>
      <c r="F19" s="38"/>
      <c r="G19" s="174"/>
      <c r="H19" s="175"/>
      <c r="I19" s="38"/>
      <c r="J19" s="38"/>
      <c r="K19" s="38"/>
      <c r="L19" s="174" t="s">
        <v>173</v>
      </c>
      <c r="M19" s="175"/>
      <c r="N19" s="38"/>
      <c r="O19" s="38"/>
      <c r="P19" s="38"/>
      <c r="Q19" s="174" t="s">
        <v>167</v>
      </c>
      <c r="R19" s="175"/>
      <c r="S19" s="38"/>
      <c r="T19" s="38"/>
      <c r="U19" s="38"/>
      <c r="V19" s="174" t="s">
        <v>168</v>
      </c>
      <c r="W19" s="175"/>
      <c r="X19" s="38"/>
      <c r="Y19" s="38"/>
      <c r="Z19" s="38"/>
      <c r="AA19" s="174" t="s">
        <v>169</v>
      </c>
      <c r="AB19" s="175"/>
      <c r="AC19" s="38"/>
      <c r="AD19" s="38"/>
      <c r="AE19" s="38"/>
      <c r="AF19" s="174" t="s">
        <v>166</v>
      </c>
      <c r="AG19" s="175"/>
      <c r="AH19" s="38"/>
      <c r="AI19" s="38"/>
      <c r="AJ19" s="38"/>
      <c r="AK19" s="174" t="s">
        <v>165</v>
      </c>
      <c r="AL19" s="175"/>
      <c r="AM19" s="38"/>
      <c r="AN19" s="38"/>
      <c r="AO19" s="38"/>
      <c r="AP19" s="174" t="s">
        <v>170</v>
      </c>
      <c r="AQ19" s="175"/>
      <c r="AR19" s="38"/>
      <c r="AS19" s="38"/>
      <c r="AT19" s="38"/>
      <c r="AU19" s="174" t="s">
        <v>171</v>
      </c>
      <c r="AV19" s="175"/>
      <c r="AW19" s="38"/>
      <c r="AX19" s="38"/>
      <c r="AY19" s="38"/>
      <c r="AZ19" s="38"/>
      <c r="BA19" s="38"/>
    </row>
    <row r="20" spans="1:53" ht="12.75">
      <c r="A20" s="39"/>
      <c r="B20" s="39"/>
      <c r="C20" s="39"/>
      <c r="D20" s="39"/>
      <c r="E20" s="39"/>
      <c r="F20" s="164" t="s">
        <v>174</v>
      </c>
      <c r="G20" s="164"/>
      <c r="H20" s="164"/>
      <c r="I20" s="164"/>
      <c r="J20" s="39"/>
      <c r="K20" s="164" t="s">
        <v>175</v>
      </c>
      <c r="L20" s="164"/>
      <c r="M20" s="164"/>
      <c r="N20" s="164"/>
      <c r="O20" s="39"/>
      <c r="P20" s="164" t="s">
        <v>176</v>
      </c>
      <c r="Q20" s="164"/>
      <c r="R20" s="164"/>
      <c r="S20" s="164"/>
      <c r="T20" s="39"/>
      <c r="U20" s="164" t="s">
        <v>80</v>
      </c>
      <c r="V20" s="164"/>
      <c r="W20" s="164"/>
      <c r="X20" s="164"/>
      <c r="Y20" s="39"/>
      <c r="Z20" s="164" t="s">
        <v>177</v>
      </c>
      <c r="AA20" s="164"/>
      <c r="AB20" s="164"/>
      <c r="AC20" s="164"/>
      <c r="AD20" s="39"/>
      <c r="AE20" s="164" t="s">
        <v>84</v>
      </c>
      <c r="AF20" s="164"/>
      <c r="AG20" s="164"/>
      <c r="AH20" s="164"/>
      <c r="AI20" s="39"/>
      <c r="AJ20" s="164" t="s">
        <v>178</v>
      </c>
      <c r="AK20" s="164"/>
      <c r="AL20" s="164"/>
      <c r="AM20" s="164"/>
      <c r="AN20" s="39"/>
      <c r="AO20" s="164" t="s">
        <v>179</v>
      </c>
      <c r="AP20" s="164"/>
      <c r="AQ20" s="164"/>
      <c r="AR20" s="164"/>
      <c r="AS20" s="39"/>
      <c r="AT20" s="164" t="s">
        <v>180</v>
      </c>
      <c r="AU20" s="164"/>
      <c r="AV20" s="164"/>
      <c r="AW20" s="164"/>
      <c r="AX20" s="39"/>
      <c r="AY20" s="39"/>
      <c r="AZ20" s="39"/>
      <c r="BA20" s="39"/>
    </row>
    <row r="21" spans="1:53" ht="15">
      <c r="A21" s="172" t="s">
        <v>181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</row>
    <row r="22" spans="1:5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ht="12.75">
      <c r="A23" s="33"/>
      <c r="B23" s="33"/>
      <c r="C23" s="176" t="s">
        <v>118</v>
      </c>
      <c r="D23" s="177"/>
      <c r="E23" s="165" t="s">
        <v>174</v>
      </c>
      <c r="F23" s="166"/>
      <c r="G23" s="166"/>
      <c r="H23" s="166"/>
      <c r="I23" s="166"/>
      <c r="J23" s="167"/>
      <c r="K23" s="168" t="s">
        <v>182</v>
      </c>
      <c r="L23" s="169"/>
      <c r="M23" s="169"/>
      <c r="N23" s="169"/>
      <c r="O23" s="169"/>
      <c r="P23" s="170"/>
      <c r="Q23" s="165" t="s">
        <v>183</v>
      </c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7"/>
      <c r="AL23" s="168" t="s">
        <v>184</v>
      </c>
      <c r="AM23" s="169"/>
      <c r="AN23" s="169"/>
      <c r="AO23" s="169"/>
      <c r="AP23" s="169"/>
      <c r="AQ23" s="170"/>
      <c r="AR23" s="168" t="s">
        <v>185</v>
      </c>
      <c r="AS23" s="169"/>
      <c r="AT23" s="169"/>
      <c r="AU23" s="169"/>
      <c r="AV23" s="170"/>
      <c r="AW23" s="168" t="s">
        <v>186</v>
      </c>
      <c r="AX23" s="169"/>
      <c r="AY23" s="169"/>
      <c r="AZ23" s="169"/>
      <c r="BA23" s="170"/>
    </row>
    <row r="24" spans="1:53" ht="27" customHeight="1">
      <c r="A24" s="33"/>
      <c r="B24" s="33"/>
      <c r="C24" s="171"/>
      <c r="D24" s="150"/>
      <c r="E24" s="155" t="s">
        <v>187</v>
      </c>
      <c r="F24" s="156"/>
      <c r="G24" s="157"/>
      <c r="H24" s="155" t="s">
        <v>188</v>
      </c>
      <c r="I24" s="156"/>
      <c r="J24" s="157"/>
      <c r="K24" s="171"/>
      <c r="L24" s="151"/>
      <c r="M24" s="151"/>
      <c r="N24" s="151"/>
      <c r="O24" s="151"/>
      <c r="P24" s="150"/>
      <c r="Q24" s="165" t="s">
        <v>189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7"/>
      <c r="AB24" s="148" t="s">
        <v>434</v>
      </c>
      <c r="AC24" s="149"/>
      <c r="AD24" s="149"/>
      <c r="AE24" s="149"/>
      <c r="AF24" s="149"/>
      <c r="AG24" s="148" t="s">
        <v>433</v>
      </c>
      <c r="AH24" s="149"/>
      <c r="AI24" s="149"/>
      <c r="AJ24" s="149"/>
      <c r="AK24" s="149"/>
      <c r="AL24" s="178"/>
      <c r="AM24" s="179"/>
      <c r="AN24" s="179"/>
      <c r="AO24" s="179"/>
      <c r="AP24" s="179"/>
      <c r="AQ24" s="180"/>
      <c r="AR24" s="171"/>
      <c r="AS24" s="151"/>
      <c r="AT24" s="151"/>
      <c r="AU24" s="151"/>
      <c r="AV24" s="150"/>
      <c r="AW24" s="171"/>
      <c r="AX24" s="151"/>
      <c r="AY24" s="151"/>
      <c r="AZ24" s="151"/>
      <c r="BA24" s="150"/>
    </row>
    <row r="25" spans="1:53" ht="12.75">
      <c r="A25" s="33"/>
      <c r="B25" s="33"/>
      <c r="C25" s="155">
        <v>1</v>
      </c>
      <c r="D25" s="157"/>
      <c r="E25" s="155">
        <v>39</v>
      </c>
      <c r="F25" s="156"/>
      <c r="G25" s="157"/>
      <c r="H25" s="155">
        <f>SUM('[1]план'!N93,'[1]план'!O93)</f>
        <v>1404</v>
      </c>
      <c r="I25" s="156"/>
      <c r="J25" s="157"/>
      <c r="K25" s="155">
        <v>2</v>
      </c>
      <c r="L25" s="156"/>
      <c r="M25" s="156"/>
      <c r="N25" s="156"/>
      <c r="O25" s="156"/>
      <c r="P25" s="157"/>
      <c r="Q25" s="155"/>
      <c r="R25" s="156"/>
      <c r="S25" s="156"/>
      <c r="T25" s="156"/>
      <c r="U25" s="156"/>
      <c r="V25" s="156"/>
      <c r="W25" s="156"/>
      <c r="X25" s="156"/>
      <c r="Y25" s="156"/>
      <c r="Z25" s="156"/>
      <c r="AA25" s="157"/>
      <c r="AB25" s="163"/>
      <c r="AC25" s="159"/>
      <c r="AD25" s="159"/>
      <c r="AE25" s="159"/>
      <c r="AF25" s="159"/>
      <c r="AG25" s="159"/>
      <c r="AH25" s="159"/>
      <c r="AI25" s="159"/>
      <c r="AJ25" s="159"/>
      <c r="AK25" s="159"/>
      <c r="AL25" s="155"/>
      <c r="AM25" s="156"/>
      <c r="AN25" s="156"/>
      <c r="AO25" s="156"/>
      <c r="AP25" s="156"/>
      <c r="AQ25" s="157"/>
      <c r="AR25" s="155">
        <v>11</v>
      </c>
      <c r="AS25" s="156"/>
      <c r="AT25" s="156"/>
      <c r="AU25" s="156"/>
      <c r="AV25" s="157"/>
      <c r="AW25" s="155">
        <f>SUM(E25,K25,Q25,AB25,AL25,AR25)</f>
        <v>52</v>
      </c>
      <c r="AX25" s="156"/>
      <c r="AY25" s="156"/>
      <c r="AZ25" s="156"/>
      <c r="BA25" s="157"/>
    </row>
    <row r="26" spans="1:53" ht="12.75">
      <c r="A26" s="33"/>
      <c r="B26" s="33"/>
      <c r="C26" s="155">
        <v>2</v>
      </c>
      <c r="D26" s="157"/>
      <c r="E26" s="155">
        <v>32</v>
      </c>
      <c r="F26" s="156"/>
      <c r="G26" s="157"/>
      <c r="H26" s="155">
        <v>1152</v>
      </c>
      <c r="I26" s="156"/>
      <c r="J26" s="157"/>
      <c r="K26" s="155">
        <v>2</v>
      </c>
      <c r="L26" s="156"/>
      <c r="M26" s="156"/>
      <c r="N26" s="156"/>
      <c r="O26" s="156"/>
      <c r="P26" s="157"/>
      <c r="Q26" s="155" t="s">
        <v>296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7"/>
      <c r="AB26" s="163" t="s">
        <v>429</v>
      </c>
      <c r="AC26" s="159"/>
      <c r="AD26" s="159"/>
      <c r="AE26" s="159"/>
      <c r="AF26" s="159"/>
      <c r="AG26" s="163"/>
      <c r="AH26" s="159"/>
      <c r="AI26" s="159"/>
      <c r="AJ26" s="159"/>
      <c r="AK26" s="159"/>
      <c r="AL26" s="155"/>
      <c r="AM26" s="156"/>
      <c r="AN26" s="156"/>
      <c r="AO26" s="156"/>
      <c r="AP26" s="156"/>
      <c r="AQ26" s="157"/>
      <c r="AR26" s="155">
        <v>10</v>
      </c>
      <c r="AS26" s="156"/>
      <c r="AT26" s="156"/>
      <c r="AU26" s="156"/>
      <c r="AV26" s="157"/>
      <c r="AW26" s="155">
        <v>52</v>
      </c>
      <c r="AX26" s="156"/>
      <c r="AY26" s="156"/>
      <c r="AZ26" s="156"/>
      <c r="BA26" s="157"/>
    </row>
    <row r="27" spans="1:53" ht="12.75">
      <c r="A27" s="33"/>
      <c r="B27" s="33"/>
      <c r="C27" s="155">
        <v>3</v>
      </c>
      <c r="D27" s="157"/>
      <c r="E27" s="155">
        <v>30</v>
      </c>
      <c r="F27" s="156"/>
      <c r="G27" s="157"/>
      <c r="H27" s="155">
        <v>1080</v>
      </c>
      <c r="I27" s="156"/>
      <c r="J27" s="157"/>
      <c r="K27" s="155">
        <v>2</v>
      </c>
      <c r="L27" s="156"/>
      <c r="M27" s="156"/>
      <c r="N27" s="156"/>
      <c r="O27" s="156"/>
      <c r="P27" s="157"/>
      <c r="Q27" s="155" t="s">
        <v>430</v>
      </c>
      <c r="R27" s="156"/>
      <c r="S27" s="156"/>
      <c r="T27" s="156"/>
      <c r="U27" s="156"/>
      <c r="V27" s="156"/>
      <c r="W27" s="156"/>
      <c r="X27" s="156"/>
      <c r="Y27" s="156"/>
      <c r="Z27" s="156"/>
      <c r="AA27" s="157"/>
      <c r="AB27" s="163"/>
      <c r="AC27" s="159"/>
      <c r="AD27" s="159"/>
      <c r="AE27" s="159"/>
      <c r="AF27" s="159"/>
      <c r="AG27" s="163"/>
      <c r="AH27" s="159"/>
      <c r="AI27" s="159"/>
      <c r="AJ27" s="159"/>
      <c r="AK27" s="159"/>
      <c r="AL27" s="155"/>
      <c r="AM27" s="156"/>
      <c r="AN27" s="156"/>
      <c r="AO27" s="156"/>
      <c r="AP27" s="156"/>
      <c r="AQ27" s="157"/>
      <c r="AR27" s="155">
        <v>11</v>
      </c>
      <c r="AS27" s="156"/>
      <c r="AT27" s="156"/>
      <c r="AU27" s="156"/>
      <c r="AV27" s="157"/>
      <c r="AW27" s="155">
        <v>52</v>
      </c>
      <c r="AX27" s="156"/>
      <c r="AY27" s="156"/>
      <c r="AZ27" s="156"/>
      <c r="BA27" s="157"/>
    </row>
    <row r="28" spans="1:53" ht="12.75">
      <c r="A28" s="33"/>
      <c r="B28" s="33"/>
      <c r="C28" s="155">
        <v>4</v>
      </c>
      <c r="D28" s="157"/>
      <c r="E28" s="155">
        <v>18</v>
      </c>
      <c r="F28" s="156"/>
      <c r="G28" s="157"/>
      <c r="H28" s="155">
        <v>648</v>
      </c>
      <c r="I28" s="156"/>
      <c r="J28" s="157"/>
      <c r="K28" s="155">
        <v>1</v>
      </c>
      <c r="L28" s="156"/>
      <c r="M28" s="156"/>
      <c r="N28" s="156"/>
      <c r="O28" s="156"/>
      <c r="P28" s="157"/>
      <c r="Q28" s="155" t="s">
        <v>298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63" t="s">
        <v>297</v>
      </c>
      <c r="AC28" s="159"/>
      <c r="AD28" s="159"/>
      <c r="AE28" s="159"/>
      <c r="AF28" s="159"/>
      <c r="AG28" s="163" t="s">
        <v>298</v>
      </c>
      <c r="AH28" s="159"/>
      <c r="AI28" s="159"/>
      <c r="AJ28" s="159"/>
      <c r="AK28" s="159"/>
      <c r="AL28" s="155">
        <v>6</v>
      </c>
      <c r="AM28" s="156"/>
      <c r="AN28" s="156"/>
      <c r="AO28" s="156"/>
      <c r="AP28" s="156"/>
      <c r="AQ28" s="157"/>
      <c r="AR28" s="155">
        <v>2</v>
      </c>
      <c r="AS28" s="156"/>
      <c r="AT28" s="156"/>
      <c r="AU28" s="156"/>
      <c r="AV28" s="157"/>
      <c r="AW28" s="155">
        <v>43</v>
      </c>
      <c r="AX28" s="156"/>
      <c r="AY28" s="156"/>
      <c r="AZ28" s="156"/>
      <c r="BA28" s="157"/>
    </row>
    <row r="29" spans="1:53" ht="12.75">
      <c r="A29" s="40"/>
      <c r="B29" s="40"/>
      <c r="C29" s="160" t="s">
        <v>190</v>
      </c>
      <c r="D29" s="162"/>
      <c r="E29" s="160">
        <f>SUM(E25:E28)</f>
        <v>119</v>
      </c>
      <c r="F29" s="161"/>
      <c r="G29" s="162"/>
      <c r="H29" s="160">
        <f>SUM(H25:H28)</f>
        <v>4284</v>
      </c>
      <c r="I29" s="161"/>
      <c r="J29" s="162"/>
      <c r="K29" s="160" t="s">
        <v>505</v>
      </c>
      <c r="L29" s="161"/>
      <c r="M29" s="161"/>
      <c r="N29" s="161"/>
      <c r="O29" s="161"/>
      <c r="P29" s="162"/>
      <c r="Q29" s="160" t="s">
        <v>431</v>
      </c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158" t="s">
        <v>432</v>
      </c>
      <c r="AC29" s="159"/>
      <c r="AD29" s="159"/>
      <c r="AE29" s="159"/>
      <c r="AF29" s="159"/>
      <c r="AG29" s="158" t="s">
        <v>298</v>
      </c>
      <c r="AH29" s="159"/>
      <c r="AI29" s="159"/>
      <c r="AJ29" s="159"/>
      <c r="AK29" s="159"/>
      <c r="AL29" s="160">
        <v>6</v>
      </c>
      <c r="AM29" s="161"/>
      <c r="AN29" s="161"/>
      <c r="AO29" s="161"/>
      <c r="AP29" s="161"/>
      <c r="AQ29" s="162"/>
      <c r="AR29" s="160">
        <f>SUM(AR25:AR28)</f>
        <v>34</v>
      </c>
      <c r="AS29" s="161"/>
      <c r="AT29" s="161"/>
      <c r="AU29" s="161"/>
      <c r="AV29" s="162"/>
      <c r="AW29" s="160">
        <f>SUM(AW25:AW28)</f>
        <v>199</v>
      </c>
      <c r="AX29" s="161"/>
      <c r="AY29" s="161"/>
      <c r="AZ29" s="161"/>
      <c r="BA29" s="162"/>
    </row>
  </sheetData>
  <sheetProtection/>
  <mergeCells count="125">
    <mergeCell ref="A2:L2"/>
    <mergeCell ref="M2:AO2"/>
    <mergeCell ref="AQ2:BA2"/>
    <mergeCell ref="A3:L3"/>
    <mergeCell ref="M3:AO3"/>
    <mergeCell ref="AQ3:BA3"/>
    <mergeCell ref="B11:E11"/>
    <mergeCell ref="A4:L4"/>
    <mergeCell ref="M4:AO4"/>
    <mergeCell ref="AQ4:BA4"/>
    <mergeCell ref="A5:L5"/>
    <mergeCell ref="M5:AO5"/>
    <mergeCell ref="AQ5:BA5"/>
    <mergeCell ref="AS11:AS12"/>
    <mergeCell ref="AQ6:BA6"/>
    <mergeCell ref="A7:L7"/>
    <mergeCell ref="M7:AO7"/>
    <mergeCell ref="AQ7:BA7"/>
    <mergeCell ref="J11:J12"/>
    <mergeCell ref="K11:N11"/>
    <mergeCell ref="AQ8:BA8"/>
    <mergeCell ref="W11:W12"/>
    <mergeCell ref="AX11:BA11"/>
    <mergeCell ref="AA11:AA12"/>
    <mergeCell ref="AO11:AR11"/>
    <mergeCell ref="AW11:AW12"/>
    <mergeCell ref="A6:L6"/>
    <mergeCell ref="M6:AO6"/>
    <mergeCell ref="A11:A12"/>
    <mergeCell ref="AB11:AE11"/>
    <mergeCell ref="M8:AO8"/>
    <mergeCell ref="M9:AO9"/>
    <mergeCell ref="A10:BA10"/>
    <mergeCell ref="O11:R11"/>
    <mergeCell ref="S11:S12"/>
    <mergeCell ref="T11:V11"/>
    <mergeCell ref="U18:AC18"/>
    <mergeCell ref="V19:W19"/>
    <mergeCell ref="AA19:AB19"/>
    <mergeCell ref="F11:F12"/>
    <mergeCell ref="G11:I11"/>
    <mergeCell ref="G19:H19"/>
    <mergeCell ref="L19:M19"/>
    <mergeCell ref="AT11:AV11"/>
    <mergeCell ref="AK19:AL19"/>
    <mergeCell ref="AP19:AQ19"/>
    <mergeCell ref="AU19:AV19"/>
    <mergeCell ref="AK11:AN11"/>
    <mergeCell ref="AF11:AF12"/>
    <mergeCell ref="AG11:AJ11"/>
    <mergeCell ref="F20:I20"/>
    <mergeCell ref="K20:N20"/>
    <mergeCell ref="P20:S20"/>
    <mergeCell ref="U20:X20"/>
    <mergeCell ref="AE20:AH20"/>
    <mergeCell ref="AJ20:AM20"/>
    <mergeCell ref="Q19:R19"/>
    <mergeCell ref="X11:Z11"/>
    <mergeCell ref="A21:BA21"/>
    <mergeCell ref="AF19:AG19"/>
    <mergeCell ref="Z20:AC20"/>
    <mergeCell ref="C23:D24"/>
    <mergeCell ref="E23:J23"/>
    <mergeCell ref="K23:P24"/>
    <mergeCell ref="Q23:AK23"/>
    <mergeCell ref="AL23:AQ24"/>
    <mergeCell ref="AR23:AV24"/>
    <mergeCell ref="E24:G24"/>
    <mergeCell ref="H24:J24"/>
    <mergeCell ref="Q24:AA24"/>
    <mergeCell ref="AW23:BA24"/>
    <mergeCell ref="AG24:AK24"/>
    <mergeCell ref="AB24:AF24"/>
    <mergeCell ref="AO20:AR20"/>
    <mergeCell ref="AT20:AW20"/>
    <mergeCell ref="AW25:BA25"/>
    <mergeCell ref="C26:D26"/>
    <mergeCell ref="E26:G26"/>
    <mergeCell ref="H26:J26"/>
    <mergeCell ref="K26:P26"/>
    <mergeCell ref="Q26:AA26"/>
    <mergeCell ref="AB25:AF25"/>
    <mergeCell ref="AG25:AK25"/>
    <mergeCell ref="Q25:AA25"/>
    <mergeCell ref="C27:D27"/>
    <mergeCell ref="E27:G27"/>
    <mergeCell ref="H27:J27"/>
    <mergeCell ref="K27:P27"/>
    <mergeCell ref="C25:D25"/>
    <mergeCell ref="E25:G25"/>
    <mergeCell ref="H25:J25"/>
    <mergeCell ref="K25:P25"/>
    <mergeCell ref="Q28:AA28"/>
    <mergeCell ref="AB27:AF27"/>
    <mergeCell ref="AL25:AQ25"/>
    <mergeCell ref="AR25:AV25"/>
    <mergeCell ref="Q27:AA27"/>
    <mergeCell ref="AB26:AF26"/>
    <mergeCell ref="AG26:AK26"/>
    <mergeCell ref="AL26:AQ26"/>
    <mergeCell ref="AR26:AV26"/>
    <mergeCell ref="AR27:AV27"/>
    <mergeCell ref="C28:D28"/>
    <mergeCell ref="E28:G28"/>
    <mergeCell ref="H28:J28"/>
    <mergeCell ref="K28:P28"/>
    <mergeCell ref="AW27:BA27"/>
    <mergeCell ref="AW26:BA26"/>
    <mergeCell ref="AG27:AK27"/>
    <mergeCell ref="AL27:AQ27"/>
    <mergeCell ref="AW28:BA28"/>
    <mergeCell ref="AB28:AF28"/>
    <mergeCell ref="C29:D29"/>
    <mergeCell ref="E29:G29"/>
    <mergeCell ref="H29:J29"/>
    <mergeCell ref="K29:P29"/>
    <mergeCell ref="Q29:AA29"/>
    <mergeCell ref="AW29:BA29"/>
    <mergeCell ref="AB29:AF29"/>
    <mergeCell ref="AL28:AQ28"/>
    <mergeCell ref="AR28:AV28"/>
    <mergeCell ref="AG29:AK29"/>
    <mergeCell ref="AL29:AQ29"/>
    <mergeCell ref="AR29:AV29"/>
    <mergeCell ref="AG28:A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9"/>
  <sheetViews>
    <sheetView zoomScale="75" zoomScaleNormal="75" zoomScalePageLayoutView="0" workbookViewId="0" topLeftCell="A82">
      <selection activeCell="X85" sqref="X85"/>
    </sheetView>
  </sheetViews>
  <sheetFormatPr defaultColWidth="9.140625" defaultRowHeight="12.75"/>
  <cols>
    <col min="1" max="1" width="13.00390625" style="0" customWidth="1"/>
    <col min="2" max="2" width="43.28125" style="3" customWidth="1"/>
    <col min="3" max="3" width="4.7109375" style="0" customWidth="1"/>
    <col min="4" max="4" width="4.140625" style="0" customWidth="1"/>
    <col min="5" max="5" width="6.7109375" style="0" customWidth="1"/>
    <col min="6" max="6" width="5.57421875" style="0" customWidth="1"/>
    <col min="7" max="7" width="8.00390625" style="0" customWidth="1"/>
    <col min="8" max="9" width="7.28125" style="0" customWidth="1"/>
    <col min="10" max="11" width="5.7109375" style="0" customWidth="1"/>
    <col min="12" max="12" width="5.421875" style="0" customWidth="1"/>
    <col min="13" max="13" width="5.8515625" style="0" customWidth="1"/>
    <col min="14" max="14" width="7.28125" style="0" customWidth="1"/>
    <col min="15" max="16" width="8.00390625" style="2" customWidth="1"/>
    <col min="17" max="22" width="9.28125" style="2" customWidth="1"/>
  </cols>
  <sheetData>
    <row r="1" spans="1:23" ht="29.25" customHeight="1" thickBot="1">
      <c r="A1" s="224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"/>
    </row>
    <row r="2" spans="1:22" ht="12" customHeight="1">
      <c r="A2" s="233" t="s">
        <v>26</v>
      </c>
      <c r="B2" s="236" t="s">
        <v>27</v>
      </c>
      <c r="C2" s="239" t="s">
        <v>364</v>
      </c>
      <c r="D2" s="240"/>
      <c r="E2" s="202" t="s">
        <v>494</v>
      </c>
      <c r="F2" s="205" t="s">
        <v>79</v>
      </c>
      <c r="G2" s="195" t="s">
        <v>35</v>
      </c>
      <c r="H2" s="196"/>
      <c r="I2" s="196"/>
      <c r="J2" s="196"/>
      <c r="K2" s="196"/>
      <c r="L2" s="196"/>
      <c r="M2" s="196"/>
      <c r="N2" s="197"/>
      <c r="O2" s="226" t="s">
        <v>30</v>
      </c>
      <c r="P2" s="227"/>
      <c r="Q2" s="227"/>
      <c r="R2" s="227"/>
      <c r="S2" s="227"/>
      <c r="T2" s="227"/>
      <c r="U2" s="227"/>
      <c r="V2" s="228"/>
    </row>
    <row r="3" spans="1:22" ht="50.25" customHeight="1">
      <c r="A3" s="234"/>
      <c r="B3" s="237"/>
      <c r="C3" s="241"/>
      <c r="D3" s="242"/>
      <c r="E3" s="203"/>
      <c r="F3" s="206"/>
      <c r="G3" s="200" t="s">
        <v>495</v>
      </c>
      <c r="H3" s="231" t="s">
        <v>36</v>
      </c>
      <c r="I3" s="231"/>
      <c r="J3" s="231"/>
      <c r="K3" s="231"/>
      <c r="L3" s="231"/>
      <c r="M3" s="231"/>
      <c r="N3" s="231"/>
      <c r="O3" s="229" t="s">
        <v>31</v>
      </c>
      <c r="P3" s="230"/>
      <c r="Q3" s="231" t="s">
        <v>32</v>
      </c>
      <c r="R3" s="231"/>
      <c r="S3" s="229" t="s">
        <v>33</v>
      </c>
      <c r="T3" s="230"/>
      <c r="U3" s="231" t="s">
        <v>34</v>
      </c>
      <c r="V3" s="232"/>
    </row>
    <row r="4" spans="1:22" ht="116.25" customHeight="1" thickBot="1">
      <c r="A4" s="235"/>
      <c r="B4" s="238"/>
      <c r="C4" s="20" t="s">
        <v>28</v>
      </c>
      <c r="D4" s="20" t="s">
        <v>29</v>
      </c>
      <c r="E4" s="204"/>
      <c r="F4" s="207"/>
      <c r="G4" s="201"/>
      <c r="H4" s="22" t="s">
        <v>81</v>
      </c>
      <c r="I4" s="21" t="s">
        <v>82</v>
      </c>
      <c r="J4" s="21" t="s">
        <v>83</v>
      </c>
      <c r="K4" s="21" t="s">
        <v>479</v>
      </c>
      <c r="L4" s="21" t="s">
        <v>522</v>
      </c>
      <c r="M4" s="21" t="s">
        <v>521</v>
      </c>
      <c r="N4" s="23" t="s">
        <v>84</v>
      </c>
      <c r="O4" s="24" t="s">
        <v>492</v>
      </c>
      <c r="P4" s="24" t="s">
        <v>491</v>
      </c>
      <c r="Q4" s="87" t="s">
        <v>363</v>
      </c>
      <c r="R4" s="87" t="s">
        <v>405</v>
      </c>
      <c r="S4" s="91" t="s">
        <v>406</v>
      </c>
      <c r="T4" s="91" t="s">
        <v>407</v>
      </c>
      <c r="U4" s="87" t="s">
        <v>519</v>
      </c>
      <c r="V4" s="88" t="s">
        <v>517</v>
      </c>
    </row>
    <row r="5" spans="1:22" ht="15" thickBot="1">
      <c r="A5" s="5">
        <v>1</v>
      </c>
      <c r="B5" s="6">
        <v>2</v>
      </c>
      <c r="C5" s="6">
        <v>3</v>
      </c>
      <c r="D5" s="6">
        <v>4</v>
      </c>
      <c r="E5" s="6">
        <v>6</v>
      </c>
      <c r="F5" s="6">
        <v>7</v>
      </c>
      <c r="G5" s="6">
        <v>8</v>
      </c>
      <c r="H5" s="6">
        <v>9</v>
      </c>
      <c r="I5" s="6">
        <v>10</v>
      </c>
      <c r="J5" s="6"/>
      <c r="K5" s="6"/>
      <c r="L5" s="6"/>
      <c r="M5" s="6"/>
      <c r="N5" s="6">
        <v>11</v>
      </c>
      <c r="O5" s="6">
        <v>14</v>
      </c>
      <c r="P5" s="6">
        <v>15</v>
      </c>
      <c r="Q5" s="6">
        <v>16</v>
      </c>
      <c r="R5" s="6">
        <v>17</v>
      </c>
      <c r="S5" s="92">
        <v>18</v>
      </c>
      <c r="T5" s="92">
        <v>19</v>
      </c>
      <c r="U5" s="6">
        <v>20</v>
      </c>
      <c r="V5" s="7">
        <v>21</v>
      </c>
    </row>
    <row r="6" spans="1:22" ht="25.5" customHeight="1" thickBot="1">
      <c r="A6" s="103" t="s">
        <v>0</v>
      </c>
      <c r="B6" s="104" t="s">
        <v>1</v>
      </c>
      <c r="C6" s="146" t="s">
        <v>496</v>
      </c>
      <c r="D6" s="146" t="s">
        <v>497</v>
      </c>
      <c r="E6" s="105">
        <f>E15+E24+E27</f>
        <v>1476</v>
      </c>
      <c r="F6" s="105"/>
      <c r="G6" s="105">
        <f>G15+G24+G27</f>
        <v>1404</v>
      </c>
      <c r="H6" s="105">
        <f>H15+H24+H27</f>
        <v>1011</v>
      </c>
      <c r="I6" s="105">
        <f>I15+I24+I27</f>
        <v>339</v>
      </c>
      <c r="J6" s="105"/>
      <c r="K6" s="105"/>
      <c r="L6" s="105">
        <v>54</v>
      </c>
      <c r="M6" s="105">
        <v>46</v>
      </c>
      <c r="N6" s="105">
        <v>26</v>
      </c>
      <c r="O6" s="105">
        <f>O15+O24+O27</f>
        <v>594</v>
      </c>
      <c r="P6" s="105">
        <f>P15+P24+P27</f>
        <v>810</v>
      </c>
      <c r="Q6" s="106"/>
      <c r="R6" s="106"/>
      <c r="S6" s="107"/>
      <c r="T6" s="93"/>
      <c r="U6" s="8"/>
      <c r="V6" s="9"/>
    </row>
    <row r="7" spans="1:29" ht="29.25" customHeight="1" thickBot="1">
      <c r="A7" s="108" t="s">
        <v>336</v>
      </c>
      <c r="B7" s="109" t="s">
        <v>343</v>
      </c>
      <c r="C7" s="110"/>
      <c r="D7" s="110"/>
      <c r="E7" s="110"/>
      <c r="F7" s="105"/>
      <c r="G7" s="110"/>
      <c r="H7" s="110"/>
      <c r="I7" s="110"/>
      <c r="J7" s="110"/>
      <c r="K7" s="110"/>
      <c r="L7" s="110">
        <v>25</v>
      </c>
      <c r="M7" s="110">
        <f>M8+M9+M10+M11+M12+M13+M14</f>
        <v>30</v>
      </c>
      <c r="N7" s="110">
        <v>14</v>
      </c>
      <c r="O7" s="110"/>
      <c r="P7" s="110"/>
      <c r="Q7" s="111"/>
      <c r="R7" s="111"/>
      <c r="S7" s="112"/>
      <c r="T7" s="94"/>
      <c r="U7" s="11"/>
      <c r="V7" s="12"/>
      <c r="AC7" t="s">
        <v>498</v>
      </c>
    </row>
    <row r="8" spans="1:22" ht="15.75" thickBot="1">
      <c r="A8" s="113" t="s">
        <v>481</v>
      </c>
      <c r="B8" s="114" t="s">
        <v>483</v>
      </c>
      <c r="C8" s="143" t="s">
        <v>486</v>
      </c>
      <c r="D8" s="143"/>
      <c r="E8" s="114">
        <v>90</v>
      </c>
      <c r="F8" s="105"/>
      <c r="G8" s="114">
        <v>78</v>
      </c>
      <c r="H8" s="114">
        <v>78</v>
      </c>
      <c r="I8" s="114"/>
      <c r="J8" s="114"/>
      <c r="K8" s="114"/>
      <c r="L8" s="114"/>
      <c r="M8" s="114">
        <v>8</v>
      </c>
      <c r="N8" s="114">
        <v>4</v>
      </c>
      <c r="O8" s="114">
        <v>34</v>
      </c>
      <c r="P8" s="114">
        <v>44</v>
      </c>
      <c r="Q8" s="114"/>
      <c r="R8" s="114"/>
      <c r="S8" s="115"/>
      <c r="T8" s="95"/>
      <c r="U8" s="13"/>
      <c r="V8" s="14"/>
    </row>
    <row r="9" spans="1:22" ht="15.75" thickBot="1">
      <c r="A9" s="113" t="s">
        <v>480</v>
      </c>
      <c r="B9" s="114" t="s">
        <v>482</v>
      </c>
      <c r="C9" s="143"/>
      <c r="D9" s="143" t="s">
        <v>487</v>
      </c>
      <c r="E9" s="114">
        <v>117</v>
      </c>
      <c r="F9" s="105"/>
      <c r="G9" s="114">
        <v>117</v>
      </c>
      <c r="H9" s="114">
        <v>110</v>
      </c>
      <c r="I9" s="114"/>
      <c r="J9" s="114"/>
      <c r="K9" s="114"/>
      <c r="L9" s="114">
        <v>7</v>
      </c>
      <c r="M9" s="114"/>
      <c r="N9" s="114"/>
      <c r="O9" s="114">
        <v>51</v>
      </c>
      <c r="P9" s="114">
        <v>66</v>
      </c>
      <c r="Q9" s="114"/>
      <c r="R9" s="114"/>
      <c r="S9" s="115"/>
      <c r="T9" s="95"/>
      <c r="U9" s="13"/>
      <c r="V9" s="14"/>
    </row>
    <row r="10" spans="1:22" ht="15.75" thickBot="1">
      <c r="A10" s="113" t="s">
        <v>337</v>
      </c>
      <c r="B10" s="114" t="s">
        <v>53</v>
      </c>
      <c r="C10" s="143"/>
      <c r="D10" s="143" t="s">
        <v>487</v>
      </c>
      <c r="E10" s="114">
        <v>119</v>
      </c>
      <c r="F10" s="105"/>
      <c r="G10" s="114">
        <v>117</v>
      </c>
      <c r="H10" s="114"/>
      <c r="I10" s="114">
        <v>110</v>
      </c>
      <c r="J10" s="114"/>
      <c r="K10" s="114"/>
      <c r="L10" s="114">
        <v>7</v>
      </c>
      <c r="M10" s="114">
        <v>2</v>
      </c>
      <c r="N10" s="114"/>
      <c r="O10" s="114">
        <v>51</v>
      </c>
      <c r="P10" s="114">
        <v>66</v>
      </c>
      <c r="Q10" s="114"/>
      <c r="R10" s="114"/>
      <c r="S10" s="115"/>
      <c r="T10" s="95"/>
      <c r="U10" s="13"/>
      <c r="V10" s="14"/>
    </row>
    <row r="11" spans="1:25" ht="31.5" thickBot="1">
      <c r="A11" s="113" t="s">
        <v>338</v>
      </c>
      <c r="B11" s="116" t="s">
        <v>339</v>
      </c>
      <c r="C11" s="114" t="s">
        <v>485</v>
      </c>
      <c r="D11" s="143"/>
      <c r="E11" s="114">
        <v>258</v>
      </c>
      <c r="F11" s="105"/>
      <c r="G11" s="114">
        <v>234</v>
      </c>
      <c r="H11" s="114">
        <v>234</v>
      </c>
      <c r="I11" s="114"/>
      <c r="J11" s="114"/>
      <c r="K11" s="114"/>
      <c r="L11" s="114"/>
      <c r="M11" s="114">
        <v>14</v>
      </c>
      <c r="N11" s="114">
        <v>10</v>
      </c>
      <c r="O11" s="114">
        <v>102</v>
      </c>
      <c r="P11" s="114">
        <v>132</v>
      </c>
      <c r="Q11" s="114"/>
      <c r="R11" s="114"/>
      <c r="S11" s="115"/>
      <c r="T11" s="95"/>
      <c r="U11" s="13"/>
      <c r="V11" s="14"/>
      <c r="Y11" s="4"/>
    </row>
    <row r="12" spans="1:22" ht="15.75" thickBot="1">
      <c r="A12" s="113" t="s">
        <v>340</v>
      </c>
      <c r="B12" s="114" t="s">
        <v>54</v>
      </c>
      <c r="C12" s="143"/>
      <c r="D12" s="143" t="s">
        <v>487</v>
      </c>
      <c r="E12" s="114">
        <v>119</v>
      </c>
      <c r="F12" s="105"/>
      <c r="G12" s="114">
        <v>117</v>
      </c>
      <c r="H12" s="114">
        <v>110</v>
      </c>
      <c r="I12" s="114"/>
      <c r="J12" s="114"/>
      <c r="K12" s="114"/>
      <c r="L12" s="114">
        <v>7</v>
      </c>
      <c r="M12" s="114">
        <v>2</v>
      </c>
      <c r="N12" s="114"/>
      <c r="O12" s="114">
        <v>34</v>
      </c>
      <c r="P12" s="114">
        <v>83</v>
      </c>
      <c r="Q12" s="114"/>
      <c r="R12" s="114"/>
      <c r="S12" s="115"/>
      <c r="T12" s="95"/>
      <c r="U12" s="13"/>
      <c r="V12" s="14"/>
    </row>
    <row r="13" spans="1:22" ht="15.75" thickBot="1">
      <c r="A13" s="113" t="s">
        <v>341</v>
      </c>
      <c r="B13" s="114" t="s">
        <v>52</v>
      </c>
      <c r="C13" s="143"/>
      <c r="D13" s="143" t="s">
        <v>488</v>
      </c>
      <c r="E13" s="114">
        <v>119</v>
      </c>
      <c r="F13" s="105"/>
      <c r="G13" s="114">
        <v>117</v>
      </c>
      <c r="H13" s="114"/>
      <c r="I13" s="114">
        <v>117</v>
      </c>
      <c r="J13" s="114"/>
      <c r="K13" s="114"/>
      <c r="L13" s="114"/>
      <c r="M13" s="114">
        <v>2</v>
      </c>
      <c r="N13" s="114"/>
      <c r="O13" s="114">
        <v>50</v>
      </c>
      <c r="P13" s="114">
        <v>67</v>
      </c>
      <c r="Q13" s="114"/>
      <c r="R13" s="114"/>
      <c r="S13" s="115"/>
      <c r="T13" s="95"/>
      <c r="U13" s="13"/>
      <c r="V13" s="14"/>
    </row>
    <row r="14" spans="1:22" ht="15.75" thickBot="1">
      <c r="A14" s="113" t="s">
        <v>342</v>
      </c>
      <c r="B14" s="114" t="s">
        <v>294</v>
      </c>
      <c r="C14" s="143"/>
      <c r="D14" s="143" t="s">
        <v>487</v>
      </c>
      <c r="E14" s="114">
        <v>72</v>
      </c>
      <c r="F14" s="105"/>
      <c r="G14" s="114">
        <v>70</v>
      </c>
      <c r="H14" s="114">
        <v>36</v>
      </c>
      <c r="I14" s="114">
        <v>30</v>
      </c>
      <c r="J14" s="114"/>
      <c r="K14" s="114"/>
      <c r="L14" s="114">
        <v>4</v>
      </c>
      <c r="M14" s="114">
        <v>2</v>
      </c>
      <c r="N14" s="114"/>
      <c r="O14" s="114">
        <v>34</v>
      </c>
      <c r="P14" s="114">
        <v>36</v>
      </c>
      <c r="Q14" s="114"/>
      <c r="R14" s="114"/>
      <c r="S14" s="115"/>
      <c r="T14" s="95"/>
      <c r="U14" s="13"/>
      <c r="V14" s="14"/>
    </row>
    <row r="15" spans="1:22" ht="15.75" thickBot="1">
      <c r="A15" s="198" t="s">
        <v>344</v>
      </c>
      <c r="B15" s="199"/>
      <c r="C15" s="117"/>
      <c r="D15" s="117"/>
      <c r="E15" s="117">
        <f>SUM(E8:E14)</f>
        <v>894</v>
      </c>
      <c r="F15" s="105"/>
      <c r="G15" s="117">
        <f>SUM(G8:G14)</f>
        <v>850</v>
      </c>
      <c r="H15" s="117">
        <f>SUM(H8:H14)</f>
        <v>568</v>
      </c>
      <c r="I15" s="117">
        <f>SUM(I8:I14)</f>
        <v>257</v>
      </c>
      <c r="J15" s="117"/>
      <c r="K15" s="117"/>
      <c r="L15" s="117">
        <f>SUM(L8:L14)</f>
        <v>25</v>
      </c>
      <c r="M15" s="117">
        <f>SUM(M8:M14)</f>
        <v>30</v>
      </c>
      <c r="N15" s="117">
        <f>SUM(N8:N14)</f>
        <v>14</v>
      </c>
      <c r="O15" s="117">
        <f>SUM(O8:O14)</f>
        <v>356</v>
      </c>
      <c r="P15" s="117">
        <f>SUM(P8:P14)</f>
        <v>494</v>
      </c>
      <c r="Q15" s="117"/>
      <c r="R15" s="117"/>
      <c r="S15" s="115"/>
      <c r="T15" s="95"/>
      <c r="U15" s="13"/>
      <c r="V15" s="14"/>
    </row>
    <row r="16" spans="1:22" s="1" customFormat="1" ht="31.5" customHeight="1" thickBot="1">
      <c r="A16" s="118" t="s">
        <v>354</v>
      </c>
      <c r="B16" s="119" t="s">
        <v>345</v>
      </c>
      <c r="C16" s="117"/>
      <c r="D16" s="117"/>
      <c r="E16" s="117">
        <v>543</v>
      </c>
      <c r="F16" s="105"/>
      <c r="G16" s="117">
        <v>515</v>
      </c>
      <c r="H16" s="117">
        <f>H17+H18+H19+H20+H21+H22+H23</f>
        <v>406</v>
      </c>
      <c r="I16" s="117">
        <v>82</v>
      </c>
      <c r="J16" s="117"/>
      <c r="K16" s="117"/>
      <c r="L16" s="117">
        <v>27</v>
      </c>
      <c r="M16" s="117">
        <v>43</v>
      </c>
      <c r="N16" s="117">
        <v>12</v>
      </c>
      <c r="O16" s="117"/>
      <c r="P16" s="117"/>
      <c r="Q16" s="117"/>
      <c r="R16" s="117"/>
      <c r="S16" s="120"/>
      <c r="T16" s="96"/>
      <c r="U16" s="15"/>
      <c r="V16" s="16"/>
    </row>
    <row r="17" spans="1:22" ht="15.75" thickBot="1">
      <c r="A17" s="113" t="s">
        <v>347</v>
      </c>
      <c r="B17" s="114" t="s">
        <v>346</v>
      </c>
      <c r="C17" s="143" t="s">
        <v>486</v>
      </c>
      <c r="D17" s="143"/>
      <c r="E17" s="114">
        <v>110</v>
      </c>
      <c r="F17" s="105"/>
      <c r="G17" s="114">
        <v>100</v>
      </c>
      <c r="H17" s="114">
        <v>55</v>
      </c>
      <c r="I17" s="114">
        <v>40</v>
      </c>
      <c r="J17" s="114"/>
      <c r="K17" s="114"/>
      <c r="L17" s="114">
        <v>5</v>
      </c>
      <c r="M17" s="114">
        <v>4</v>
      </c>
      <c r="N17" s="114">
        <v>6</v>
      </c>
      <c r="O17" s="114">
        <v>34</v>
      </c>
      <c r="P17" s="114">
        <v>66</v>
      </c>
      <c r="Q17" s="114"/>
      <c r="R17" s="114"/>
      <c r="S17" s="115"/>
      <c r="T17" s="95"/>
      <c r="U17" s="13"/>
      <c r="V17" s="14"/>
    </row>
    <row r="18" spans="1:22" ht="15.75" thickBot="1">
      <c r="A18" s="113" t="s">
        <v>348</v>
      </c>
      <c r="B18" s="114" t="s">
        <v>58</v>
      </c>
      <c r="C18" s="143" t="s">
        <v>486</v>
      </c>
      <c r="D18" s="143"/>
      <c r="E18" s="114">
        <v>131</v>
      </c>
      <c r="F18" s="105"/>
      <c r="G18" s="114">
        <v>121</v>
      </c>
      <c r="H18" s="114">
        <v>87</v>
      </c>
      <c r="I18" s="114">
        <v>30</v>
      </c>
      <c r="J18" s="114"/>
      <c r="K18" s="114"/>
      <c r="L18" s="114">
        <v>4</v>
      </c>
      <c r="M18" s="114">
        <v>4</v>
      </c>
      <c r="N18" s="114">
        <v>6</v>
      </c>
      <c r="O18" s="114">
        <v>51</v>
      </c>
      <c r="P18" s="114">
        <v>70</v>
      </c>
      <c r="Q18" s="114"/>
      <c r="R18" s="114"/>
      <c r="S18" s="115"/>
      <c r="T18" s="95"/>
      <c r="U18" s="13"/>
      <c r="V18" s="14"/>
    </row>
    <row r="19" spans="1:22" ht="15.75" thickBot="1">
      <c r="A19" s="113" t="s">
        <v>349</v>
      </c>
      <c r="B19" s="114" t="s">
        <v>49</v>
      </c>
      <c r="C19" s="143"/>
      <c r="D19" s="143" t="s">
        <v>487</v>
      </c>
      <c r="E19" s="117">
        <v>80</v>
      </c>
      <c r="F19" s="105"/>
      <c r="G19" s="114">
        <v>78</v>
      </c>
      <c r="H19" s="114">
        <v>62</v>
      </c>
      <c r="I19" s="114">
        <v>12</v>
      </c>
      <c r="J19" s="114"/>
      <c r="K19" s="114"/>
      <c r="L19" s="114">
        <v>4</v>
      </c>
      <c r="M19" s="114">
        <v>2</v>
      </c>
      <c r="N19" s="114"/>
      <c r="O19" s="114">
        <v>34</v>
      </c>
      <c r="P19" s="114">
        <v>44</v>
      </c>
      <c r="Q19" s="114"/>
      <c r="R19" s="114"/>
      <c r="S19" s="115"/>
      <c r="T19" s="95"/>
      <c r="U19" s="13"/>
      <c r="V19" s="14"/>
    </row>
    <row r="20" spans="1:22" ht="15.75" thickBot="1">
      <c r="A20" s="121" t="s">
        <v>350</v>
      </c>
      <c r="B20" s="122" t="s">
        <v>357</v>
      </c>
      <c r="C20" s="143"/>
      <c r="D20" s="143" t="s">
        <v>487</v>
      </c>
      <c r="E20" s="114">
        <v>110</v>
      </c>
      <c r="F20" s="105"/>
      <c r="G20" s="114">
        <v>108</v>
      </c>
      <c r="H20" s="114">
        <v>100</v>
      </c>
      <c r="I20" s="114"/>
      <c r="J20" s="114"/>
      <c r="K20" s="114"/>
      <c r="L20" s="114">
        <v>8</v>
      </c>
      <c r="M20" s="114">
        <v>2</v>
      </c>
      <c r="N20" s="114"/>
      <c r="O20" s="114">
        <v>51</v>
      </c>
      <c r="P20" s="114">
        <v>57</v>
      </c>
      <c r="Q20" s="114"/>
      <c r="R20" s="114"/>
      <c r="S20" s="115"/>
      <c r="T20" s="95"/>
      <c r="U20" s="13"/>
      <c r="V20" s="14"/>
    </row>
    <row r="21" spans="1:22" ht="15.75" thickBot="1">
      <c r="A21" s="113" t="s">
        <v>351</v>
      </c>
      <c r="B21" s="114" t="s">
        <v>57</v>
      </c>
      <c r="C21" s="143"/>
      <c r="D21" s="143" t="s">
        <v>487</v>
      </c>
      <c r="E21" s="114">
        <v>42</v>
      </c>
      <c r="F21" s="105"/>
      <c r="G21" s="114">
        <v>40</v>
      </c>
      <c r="H21" s="114">
        <v>38</v>
      </c>
      <c r="I21" s="114"/>
      <c r="J21" s="114"/>
      <c r="K21" s="114"/>
      <c r="L21" s="114">
        <v>2</v>
      </c>
      <c r="M21" s="114">
        <v>2</v>
      </c>
      <c r="N21" s="114"/>
      <c r="O21" s="114"/>
      <c r="P21" s="114">
        <v>40</v>
      </c>
      <c r="Q21" s="114"/>
      <c r="R21" s="114"/>
      <c r="S21" s="115"/>
      <c r="T21" s="95"/>
      <c r="U21" s="13"/>
      <c r="V21" s="14"/>
    </row>
    <row r="22" spans="1:22" ht="15.75" thickBot="1">
      <c r="A22" s="113" t="s">
        <v>352</v>
      </c>
      <c r="B22" s="114" t="s">
        <v>358</v>
      </c>
      <c r="C22" s="143"/>
      <c r="D22" s="143" t="s">
        <v>489</v>
      </c>
      <c r="E22" s="114">
        <v>36</v>
      </c>
      <c r="F22" s="105"/>
      <c r="G22" s="114">
        <v>34</v>
      </c>
      <c r="H22" s="114">
        <v>32</v>
      </c>
      <c r="I22" s="114"/>
      <c r="J22" s="114"/>
      <c r="K22" s="114"/>
      <c r="L22" s="114">
        <v>2</v>
      </c>
      <c r="M22" s="114">
        <v>2</v>
      </c>
      <c r="N22" s="114"/>
      <c r="O22" s="114">
        <v>34</v>
      </c>
      <c r="P22" s="114"/>
      <c r="Q22" s="114"/>
      <c r="R22" s="114"/>
      <c r="S22" s="115"/>
      <c r="T22" s="95"/>
      <c r="U22" s="13"/>
      <c r="V22" s="14"/>
    </row>
    <row r="23" spans="1:22" ht="15.75" thickBot="1">
      <c r="A23" s="113" t="s">
        <v>353</v>
      </c>
      <c r="B23" s="114" t="s">
        <v>359</v>
      </c>
      <c r="C23" s="143"/>
      <c r="D23" s="143" t="s">
        <v>489</v>
      </c>
      <c r="E23" s="114">
        <v>34</v>
      </c>
      <c r="F23" s="105"/>
      <c r="G23" s="114">
        <v>34</v>
      </c>
      <c r="H23" s="114">
        <v>32</v>
      </c>
      <c r="I23" s="114"/>
      <c r="J23" s="114"/>
      <c r="K23" s="114"/>
      <c r="L23" s="114">
        <v>2</v>
      </c>
      <c r="M23" s="114"/>
      <c r="N23" s="114"/>
      <c r="O23" s="114">
        <v>34</v>
      </c>
      <c r="P23" s="114"/>
      <c r="Q23" s="114"/>
      <c r="R23" s="114"/>
      <c r="S23" s="115"/>
      <c r="T23" s="95"/>
      <c r="U23" s="13"/>
      <c r="V23" s="14"/>
    </row>
    <row r="24" spans="1:22" ht="15.75" thickBot="1">
      <c r="A24" s="198" t="s">
        <v>344</v>
      </c>
      <c r="B24" s="199"/>
      <c r="C24" s="143"/>
      <c r="D24" s="144"/>
      <c r="E24" s="117">
        <f>SUM(E17:E23)</f>
        <v>543</v>
      </c>
      <c r="F24" s="105"/>
      <c r="G24" s="117">
        <f>SUM(G17:G23)</f>
        <v>515</v>
      </c>
      <c r="H24" s="117">
        <f>SUM(H17:H23)</f>
        <v>406</v>
      </c>
      <c r="I24" s="117">
        <f>SUM(I17:I23)</f>
        <v>82</v>
      </c>
      <c r="J24" s="117"/>
      <c r="K24" s="117"/>
      <c r="L24" s="117">
        <f>SUM(L17:L23)</f>
        <v>27</v>
      </c>
      <c r="M24" s="117">
        <f>SUM(M17:M23)</f>
        <v>16</v>
      </c>
      <c r="N24" s="117">
        <v>12</v>
      </c>
      <c r="O24" s="117">
        <f>SUM(O17:O23)</f>
        <v>238</v>
      </c>
      <c r="P24" s="117">
        <f>SUM(P17:P23)</f>
        <v>277</v>
      </c>
      <c r="Q24" s="117"/>
      <c r="R24" s="117"/>
      <c r="S24" s="115"/>
      <c r="T24" s="95"/>
      <c r="U24" s="13"/>
      <c r="V24" s="14"/>
    </row>
    <row r="25" spans="1:22" ht="15.75" thickBot="1">
      <c r="A25" s="118" t="s">
        <v>355</v>
      </c>
      <c r="B25" s="117" t="s">
        <v>356</v>
      </c>
      <c r="C25" s="144"/>
      <c r="D25" s="117"/>
      <c r="E25" s="114"/>
      <c r="F25" s="105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4"/>
      <c r="R25" s="114"/>
      <c r="S25" s="115"/>
      <c r="T25" s="95"/>
      <c r="U25" s="13"/>
      <c r="V25" s="14"/>
    </row>
    <row r="26" spans="1:22" ht="15.75" thickBot="1">
      <c r="A26" s="113" t="s">
        <v>360</v>
      </c>
      <c r="B26" s="114" t="s">
        <v>484</v>
      </c>
      <c r="C26" s="143"/>
      <c r="D26" s="143" t="s">
        <v>487</v>
      </c>
      <c r="E26" s="114">
        <f>F26+G26</f>
        <v>39</v>
      </c>
      <c r="F26" s="105"/>
      <c r="G26" s="114">
        <v>39</v>
      </c>
      <c r="H26" s="114">
        <v>37</v>
      </c>
      <c r="I26" s="114"/>
      <c r="J26" s="114"/>
      <c r="K26" s="114"/>
      <c r="L26" s="114">
        <v>2</v>
      </c>
      <c r="M26" s="114"/>
      <c r="N26" s="114"/>
      <c r="O26" s="114"/>
      <c r="P26" s="114">
        <v>39</v>
      </c>
      <c r="Q26" s="114"/>
      <c r="R26" s="114"/>
      <c r="S26" s="115"/>
      <c r="T26" s="95"/>
      <c r="U26" s="13"/>
      <c r="V26" s="14"/>
    </row>
    <row r="27" spans="1:22" ht="15.75" thickBot="1">
      <c r="A27" s="113"/>
      <c r="B27" s="117" t="s">
        <v>344</v>
      </c>
      <c r="C27" s="123"/>
      <c r="D27" s="117"/>
      <c r="E27" s="117">
        <v>39</v>
      </c>
      <c r="F27" s="105"/>
      <c r="G27" s="117">
        <v>39</v>
      </c>
      <c r="H27" s="117">
        <v>37</v>
      </c>
      <c r="I27" s="117"/>
      <c r="J27" s="117"/>
      <c r="K27" s="117"/>
      <c r="L27" s="117">
        <v>2</v>
      </c>
      <c r="M27" s="117"/>
      <c r="N27" s="117"/>
      <c r="O27" s="117"/>
      <c r="P27" s="117">
        <v>39</v>
      </c>
      <c r="Q27" s="117"/>
      <c r="R27" s="117"/>
      <c r="S27" s="120"/>
      <c r="T27" s="95"/>
      <c r="U27" s="13"/>
      <c r="V27" s="14"/>
    </row>
    <row r="28" spans="1:22" ht="1.5" customHeight="1" thickBot="1">
      <c r="A28" s="124" t="s">
        <v>59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  <c r="T28" s="97"/>
      <c r="U28" s="17"/>
      <c r="V28" s="18"/>
    </row>
    <row r="29" spans="1:22" s="1" customFormat="1" ht="15.75" thickBot="1">
      <c r="A29" s="103" t="s">
        <v>19</v>
      </c>
      <c r="B29" s="105" t="s">
        <v>60</v>
      </c>
      <c r="C29" s="105">
        <v>21</v>
      </c>
      <c r="D29" s="105">
        <v>24</v>
      </c>
      <c r="E29" s="105">
        <f>E30+E36+E39+E55</f>
        <v>4891</v>
      </c>
      <c r="F29" s="105">
        <f>F30+F36+F39+F55</f>
        <v>847</v>
      </c>
      <c r="G29" s="105">
        <f>G30+G36+G39+G55</f>
        <v>4044</v>
      </c>
      <c r="H29" s="105">
        <f>H30+H36+H39+H55</f>
        <v>1546</v>
      </c>
      <c r="I29" s="105">
        <f>I30+I36+I39+I55</f>
        <v>1054</v>
      </c>
      <c r="J29" s="105">
        <v>40</v>
      </c>
      <c r="K29" s="105">
        <v>1044</v>
      </c>
      <c r="L29" s="105">
        <v>300</v>
      </c>
      <c r="M29" s="105"/>
      <c r="N29" s="105">
        <f>N30+N36+N39+N55</f>
        <v>156</v>
      </c>
      <c r="O29" s="105">
        <v>0</v>
      </c>
      <c r="P29" s="105">
        <v>0</v>
      </c>
      <c r="Q29" s="105">
        <f>Q30+Q36+Q39+Q56</f>
        <v>576</v>
      </c>
      <c r="R29" s="105">
        <f>R30+R36+R39+R55</f>
        <v>576</v>
      </c>
      <c r="S29" s="127">
        <f>S30+S39+S55</f>
        <v>504</v>
      </c>
      <c r="T29" s="98">
        <f>T30+T39+T55</f>
        <v>576</v>
      </c>
      <c r="U29" s="25">
        <f>U30+U39+U55</f>
        <v>450</v>
      </c>
      <c r="V29" s="26">
        <v>198</v>
      </c>
    </row>
    <row r="30" spans="1:22" s="1" customFormat="1" ht="33" customHeight="1">
      <c r="A30" s="108" t="s">
        <v>2</v>
      </c>
      <c r="B30" s="109" t="s">
        <v>3</v>
      </c>
      <c r="C30" s="110">
        <v>1</v>
      </c>
      <c r="D30" s="110">
        <v>5</v>
      </c>
      <c r="E30" s="110">
        <f>E31+E32+E33+E34+E35</f>
        <v>609</v>
      </c>
      <c r="F30" s="110">
        <f>F31+F32+F33+F34+F35</f>
        <v>139</v>
      </c>
      <c r="G30" s="110">
        <f>G31+G32+G33+G34+G35</f>
        <v>470</v>
      </c>
      <c r="H30" s="110">
        <f>H31+H32+H35</f>
        <v>130</v>
      </c>
      <c r="I30" s="110">
        <f>SUM(I31,I32,I33,I34)</f>
        <v>320</v>
      </c>
      <c r="J30" s="110"/>
      <c r="K30" s="110"/>
      <c r="L30" s="110">
        <f>L31+L32+L33+L35</f>
        <v>20</v>
      </c>
      <c r="M30" s="110"/>
      <c r="N30" s="110">
        <f>N31+N32+N33+N35</f>
        <v>6</v>
      </c>
      <c r="O30" s="110"/>
      <c r="P30" s="110"/>
      <c r="Q30" s="110">
        <f>Q32+Q33+Q34</f>
        <v>112</v>
      </c>
      <c r="R30" s="110">
        <f>R33+R34</f>
        <v>64</v>
      </c>
      <c r="S30" s="128">
        <f>S33+S34</f>
        <v>56</v>
      </c>
      <c r="T30" s="99">
        <f>T31+T33+T34</f>
        <v>112</v>
      </c>
      <c r="U30" s="10">
        <f>U33+U34+U35</f>
        <v>104</v>
      </c>
      <c r="V30" s="19">
        <f>V33+V34</f>
        <v>20</v>
      </c>
    </row>
    <row r="31" spans="1:22" ht="15">
      <c r="A31" s="113" t="s">
        <v>37</v>
      </c>
      <c r="B31" s="114" t="s">
        <v>55</v>
      </c>
      <c r="C31" s="114"/>
      <c r="D31" s="114" t="s">
        <v>490</v>
      </c>
      <c r="E31" s="114">
        <f>F31+G31</f>
        <v>62</v>
      </c>
      <c r="F31" s="114">
        <v>14</v>
      </c>
      <c r="G31" s="114">
        <v>48</v>
      </c>
      <c r="H31" s="114">
        <v>42</v>
      </c>
      <c r="I31" s="114"/>
      <c r="J31" s="114"/>
      <c r="K31" s="114"/>
      <c r="L31" s="114">
        <v>6</v>
      </c>
      <c r="M31" s="114"/>
      <c r="N31" s="114"/>
      <c r="O31" s="114"/>
      <c r="P31" s="114"/>
      <c r="Q31" s="114"/>
      <c r="R31" s="114"/>
      <c r="S31" s="115"/>
      <c r="T31" s="95">
        <v>48</v>
      </c>
      <c r="U31" s="13"/>
      <c r="V31" s="14"/>
    </row>
    <row r="32" spans="1:22" ht="15">
      <c r="A32" s="113" t="s">
        <v>38</v>
      </c>
      <c r="B32" s="114" t="s">
        <v>54</v>
      </c>
      <c r="C32" s="114"/>
      <c r="D32" s="114" t="s">
        <v>490</v>
      </c>
      <c r="E32" s="114">
        <f aca="true" t="shared" si="0" ref="E32:E91">F32+G32</f>
        <v>62</v>
      </c>
      <c r="F32" s="114">
        <v>14</v>
      </c>
      <c r="G32" s="114">
        <v>48</v>
      </c>
      <c r="H32" s="114">
        <v>42</v>
      </c>
      <c r="I32" s="114"/>
      <c r="J32" s="114"/>
      <c r="K32" s="114"/>
      <c r="L32" s="114">
        <v>6</v>
      </c>
      <c r="M32" s="114"/>
      <c r="N32" s="114"/>
      <c r="O32" s="114"/>
      <c r="P32" s="114"/>
      <c r="Q32" s="114">
        <v>48</v>
      </c>
      <c r="R32" s="114"/>
      <c r="S32" s="115"/>
      <c r="T32" s="95"/>
      <c r="U32" s="13"/>
      <c r="V32" s="14"/>
    </row>
    <row r="33" spans="1:22" ht="30.75">
      <c r="A33" s="113" t="s">
        <v>39</v>
      </c>
      <c r="B33" s="116" t="s">
        <v>393</v>
      </c>
      <c r="C33" s="145" t="s">
        <v>493</v>
      </c>
      <c r="D33" s="145">
        <v>4.6</v>
      </c>
      <c r="E33" s="114">
        <f t="shared" si="0"/>
        <v>210</v>
      </c>
      <c r="F33" s="114">
        <v>48</v>
      </c>
      <c r="G33" s="114">
        <v>162</v>
      </c>
      <c r="H33" s="114"/>
      <c r="I33" s="114">
        <v>160</v>
      </c>
      <c r="J33" s="114"/>
      <c r="K33" s="114"/>
      <c r="L33" s="114">
        <v>2</v>
      </c>
      <c r="M33" s="114"/>
      <c r="N33" s="114">
        <v>6</v>
      </c>
      <c r="O33" s="114"/>
      <c r="P33" s="114"/>
      <c r="Q33" s="114">
        <v>32</v>
      </c>
      <c r="R33" s="114">
        <v>32</v>
      </c>
      <c r="S33" s="115">
        <v>28</v>
      </c>
      <c r="T33" s="95">
        <v>32</v>
      </c>
      <c r="U33" s="13">
        <v>26</v>
      </c>
      <c r="V33" s="14">
        <v>10</v>
      </c>
    </row>
    <row r="34" spans="1:22" ht="15">
      <c r="A34" s="113" t="s">
        <v>40</v>
      </c>
      <c r="B34" s="114" t="s">
        <v>52</v>
      </c>
      <c r="C34" s="143" t="s">
        <v>493</v>
      </c>
      <c r="D34" s="143">
        <v>4.6</v>
      </c>
      <c r="E34" s="114">
        <f t="shared" si="0"/>
        <v>208</v>
      </c>
      <c r="F34" s="114">
        <v>48</v>
      </c>
      <c r="G34" s="114">
        <v>160</v>
      </c>
      <c r="H34" s="114"/>
      <c r="I34" s="114">
        <v>160</v>
      </c>
      <c r="J34" s="114"/>
      <c r="K34" s="114"/>
      <c r="L34" s="114"/>
      <c r="M34" s="114"/>
      <c r="N34" s="114"/>
      <c r="O34" s="114"/>
      <c r="P34" s="114"/>
      <c r="Q34" s="114">
        <v>32</v>
      </c>
      <c r="R34" s="114">
        <v>32</v>
      </c>
      <c r="S34" s="115">
        <v>28</v>
      </c>
      <c r="T34" s="95">
        <v>32</v>
      </c>
      <c r="U34" s="13">
        <v>26</v>
      </c>
      <c r="V34" s="14">
        <v>10</v>
      </c>
    </row>
    <row r="35" spans="1:22" ht="15">
      <c r="A35" s="113" t="s">
        <v>367</v>
      </c>
      <c r="B35" s="114" t="s">
        <v>366</v>
      </c>
      <c r="C35" s="143"/>
      <c r="D35" s="143" t="s">
        <v>490</v>
      </c>
      <c r="E35" s="114">
        <f t="shared" si="0"/>
        <v>67</v>
      </c>
      <c r="F35" s="114">
        <v>15</v>
      </c>
      <c r="G35" s="114">
        <v>52</v>
      </c>
      <c r="H35" s="114">
        <v>46</v>
      </c>
      <c r="I35" s="114"/>
      <c r="J35" s="114"/>
      <c r="K35" s="114"/>
      <c r="L35" s="114">
        <v>6</v>
      </c>
      <c r="M35" s="114"/>
      <c r="N35" s="114"/>
      <c r="O35" s="114"/>
      <c r="P35" s="114"/>
      <c r="Q35" s="114"/>
      <c r="R35" s="114"/>
      <c r="S35" s="115"/>
      <c r="T35" s="95"/>
      <c r="U35" s="13">
        <v>52</v>
      </c>
      <c r="V35" s="14"/>
    </row>
    <row r="36" spans="1:22" s="1" customFormat="1" ht="38.25" customHeight="1">
      <c r="A36" s="118" t="s">
        <v>4</v>
      </c>
      <c r="B36" s="119" t="s">
        <v>41</v>
      </c>
      <c r="C36" s="144">
        <v>1</v>
      </c>
      <c r="D36" s="144">
        <v>1</v>
      </c>
      <c r="E36" s="117">
        <f t="shared" si="0"/>
        <v>186</v>
      </c>
      <c r="F36" s="117">
        <v>42</v>
      </c>
      <c r="G36" s="117">
        <v>144</v>
      </c>
      <c r="H36" s="117">
        <f>SUM(H37,H38)</f>
        <v>72</v>
      </c>
      <c r="I36" s="117">
        <f>SUM(I37,I38)</f>
        <v>58</v>
      </c>
      <c r="J36" s="117"/>
      <c r="K36" s="117"/>
      <c r="L36" s="117">
        <f>L37+L38</f>
        <v>14</v>
      </c>
      <c r="M36" s="117"/>
      <c r="N36" s="117">
        <v>6</v>
      </c>
      <c r="O36" s="117"/>
      <c r="P36" s="117"/>
      <c r="Q36" s="117">
        <f>Q37+Q38</f>
        <v>80</v>
      </c>
      <c r="R36" s="117">
        <f>R37</f>
        <v>64</v>
      </c>
      <c r="S36" s="120"/>
      <c r="T36" s="96"/>
      <c r="U36" s="15"/>
      <c r="V36" s="16"/>
    </row>
    <row r="37" spans="1:22" ht="15">
      <c r="A37" s="113" t="s">
        <v>5</v>
      </c>
      <c r="B37" s="114" t="s">
        <v>51</v>
      </c>
      <c r="C37" s="114"/>
      <c r="D37" s="114" t="s">
        <v>490</v>
      </c>
      <c r="E37" s="114">
        <f t="shared" si="0"/>
        <v>124</v>
      </c>
      <c r="F37" s="114">
        <v>28</v>
      </c>
      <c r="G37" s="114">
        <v>96</v>
      </c>
      <c r="H37" s="114">
        <v>48</v>
      </c>
      <c r="I37" s="114">
        <v>40</v>
      </c>
      <c r="J37" s="114"/>
      <c r="K37" s="114"/>
      <c r="L37" s="114">
        <v>8</v>
      </c>
      <c r="M37" s="114"/>
      <c r="N37" s="114">
        <v>6</v>
      </c>
      <c r="O37" s="114"/>
      <c r="P37" s="114"/>
      <c r="Q37" s="114">
        <v>32</v>
      </c>
      <c r="R37" s="114">
        <v>64</v>
      </c>
      <c r="S37" s="115"/>
      <c r="T37" s="95"/>
      <c r="U37" s="13"/>
      <c r="V37" s="14"/>
    </row>
    <row r="38" spans="1:22" ht="15">
      <c r="A38" s="113" t="s">
        <v>6</v>
      </c>
      <c r="B38" s="129" t="s">
        <v>50</v>
      </c>
      <c r="C38" s="114"/>
      <c r="D38" s="114" t="s">
        <v>490</v>
      </c>
      <c r="E38" s="114">
        <f t="shared" si="0"/>
        <v>62</v>
      </c>
      <c r="F38" s="114">
        <v>14</v>
      </c>
      <c r="G38" s="114">
        <v>48</v>
      </c>
      <c r="H38" s="114">
        <v>24</v>
      </c>
      <c r="I38" s="114">
        <v>18</v>
      </c>
      <c r="J38" s="114"/>
      <c r="K38" s="114"/>
      <c r="L38" s="114">
        <v>6</v>
      </c>
      <c r="M38" s="114"/>
      <c r="N38" s="114"/>
      <c r="O38" s="114"/>
      <c r="P38" s="114"/>
      <c r="Q38" s="114">
        <v>48</v>
      </c>
      <c r="R38" s="114"/>
      <c r="S38" s="115"/>
      <c r="T38" s="95"/>
      <c r="U38" s="13"/>
      <c r="V38" s="14"/>
    </row>
    <row r="39" spans="1:22" s="1" customFormat="1" ht="15">
      <c r="A39" s="118" t="s">
        <v>9</v>
      </c>
      <c r="B39" s="117" t="s">
        <v>7</v>
      </c>
      <c r="C39" s="117">
        <v>8</v>
      </c>
      <c r="D39" s="117">
        <v>7</v>
      </c>
      <c r="E39" s="117">
        <f t="shared" si="0"/>
        <v>1193</v>
      </c>
      <c r="F39" s="117">
        <f>F40+F41+F42+F43+F44+F45+F46+F47+F48+F49+F50+F51+F52+F53+F54</f>
        <v>271</v>
      </c>
      <c r="G39" s="117">
        <v>922</v>
      </c>
      <c r="H39" s="117">
        <f>H40+H41+H42+H43+H44+H45+H46+H47+H48+H49+H50+H51+H52+H53+H54</f>
        <v>472</v>
      </c>
      <c r="I39" s="117">
        <f>I40+I41+I42+I43+I44+I45+I46+I47+I48+I49+I50+I51+I52+I53+I54</f>
        <v>344</v>
      </c>
      <c r="J39" s="117"/>
      <c r="K39" s="117"/>
      <c r="L39" s="117">
        <f>L40+L41+L42+L43+L44+L45+L46+L47+L48+L49+L50+L51+L52+L53+L54</f>
        <v>106</v>
      </c>
      <c r="M39" s="117"/>
      <c r="N39" s="117">
        <f>N40+N41+N42+N43+N44+N45+N46+N47+N49</f>
        <v>48</v>
      </c>
      <c r="O39" s="117"/>
      <c r="P39" s="117"/>
      <c r="Q39" s="117">
        <f>Q40+Q41+Q42+Q43+Q44+Q45+Q46+Q47+Q48</f>
        <v>192</v>
      </c>
      <c r="R39" s="117">
        <f>R40+R42+R51</f>
        <v>96</v>
      </c>
      <c r="S39" s="120">
        <f>S41+S43+S52+S53+S54</f>
        <v>196</v>
      </c>
      <c r="T39" s="96">
        <f>T41+T43+T52</f>
        <v>124</v>
      </c>
      <c r="U39" s="15">
        <f>U44+U47+U48+U49+U50</f>
        <v>234</v>
      </c>
      <c r="V39" s="16">
        <f>V48+V49</f>
        <v>80</v>
      </c>
    </row>
    <row r="40" spans="1:22" ht="15">
      <c r="A40" s="113" t="s">
        <v>8</v>
      </c>
      <c r="B40" s="129" t="s">
        <v>61</v>
      </c>
      <c r="C40" s="114" t="s">
        <v>493</v>
      </c>
      <c r="D40" s="114"/>
      <c r="E40" s="114">
        <f t="shared" si="0"/>
        <v>104</v>
      </c>
      <c r="F40" s="114">
        <v>24</v>
      </c>
      <c r="G40" s="114">
        <v>80</v>
      </c>
      <c r="H40" s="114">
        <v>6</v>
      </c>
      <c r="I40" s="114">
        <v>66</v>
      </c>
      <c r="J40" s="114"/>
      <c r="K40" s="114"/>
      <c r="L40" s="114">
        <v>8</v>
      </c>
      <c r="M40" s="114"/>
      <c r="N40" s="114">
        <v>6</v>
      </c>
      <c r="O40" s="114"/>
      <c r="P40" s="114"/>
      <c r="Q40" s="114">
        <v>48</v>
      </c>
      <c r="R40" s="114">
        <v>32</v>
      </c>
      <c r="S40" s="115"/>
      <c r="T40" s="95"/>
      <c r="U40" s="13"/>
      <c r="V40" s="14"/>
    </row>
    <row r="41" spans="1:22" ht="15">
      <c r="A41" s="113" t="s">
        <v>10</v>
      </c>
      <c r="B41" s="114" t="s">
        <v>62</v>
      </c>
      <c r="C41" s="114" t="s">
        <v>493</v>
      </c>
      <c r="D41" s="114"/>
      <c r="E41" s="114">
        <f t="shared" si="0"/>
        <v>108</v>
      </c>
      <c r="F41" s="114">
        <v>24</v>
      </c>
      <c r="G41" s="114">
        <v>84</v>
      </c>
      <c r="H41" s="114">
        <v>52</v>
      </c>
      <c r="I41" s="114">
        <v>24</v>
      </c>
      <c r="J41" s="114"/>
      <c r="K41" s="114"/>
      <c r="L41" s="114">
        <v>8</v>
      </c>
      <c r="M41" s="114"/>
      <c r="N41" s="114">
        <v>6</v>
      </c>
      <c r="O41" s="114"/>
      <c r="P41" s="114"/>
      <c r="Q41" s="114"/>
      <c r="R41" s="114"/>
      <c r="S41" s="115">
        <v>56</v>
      </c>
      <c r="T41" s="95">
        <v>28</v>
      </c>
      <c r="U41" s="13"/>
      <c r="V41" s="14"/>
    </row>
    <row r="42" spans="1:22" ht="15">
      <c r="A42" s="113" t="s">
        <v>11</v>
      </c>
      <c r="B42" s="129" t="s">
        <v>100</v>
      </c>
      <c r="C42" s="114" t="s">
        <v>493</v>
      </c>
      <c r="D42" s="114"/>
      <c r="E42" s="114">
        <f t="shared" si="0"/>
        <v>104</v>
      </c>
      <c r="F42" s="114">
        <v>24</v>
      </c>
      <c r="G42" s="114">
        <v>80</v>
      </c>
      <c r="H42" s="114">
        <v>50</v>
      </c>
      <c r="I42" s="114">
        <v>22</v>
      </c>
      <c r="J42" s="114"/>
      <c r="K42" s="114"/>
      <c r="L42" s="114">
        <v>8</v>
      </c>
      <c r="M42" s="114"/>
      <c r="N42" s="114">
        <v>6</v>
      </c>
      <c r="O42" s="114"/>
      <c r="P42" s="114"/>
      <c r="Q42" s="114">
        <v>48</v>
      </c>
      <c r="R42" s="114">
        <v>32</v>
      </c>
      <c r="S42" s="115"/>
      <c r="T42" s="95"/>
      <c r="U42" s="13"/>
      <c r="V42" s="14"/>
    </row>
    <row r="43" spans="1:22" ht="19.5" customHeight="1">
      <c r="A43" s="113" t="s">
        <v>12</v>
      </c>
      <c r="B43" s="129" t="s">
        <v>280</v>
      </c>
      <c r="C43" s="114" t="s">
        <v>493</v>
      </c>
      <c r="D43" s="114"/>
      <c r="E43" s="114">
        <f t="shared" si="0"/>
        <v>119</v>
      </c>
      <c r="F43" s="114">
        <v>25</v>
      </c>
      <c r="G43" s="114">
        <v>94</v>
      </c>
      <c r="H43" s="114">
        <v>40</v>
      </c>
      <c r="I43" s="114">
        <v>36</v>
      </c>
      <c r="J43" s="114"/>
      <c r="K43" s="114"/>
      <c r="L43" s="114">
        <v>8</v>
      </c>
      <c r="M43" s="114"/>
      <c r="N43" s="114">
        <v>6</v>
      </c>
      <c r="O43" s="114"/>
      <c r="P43" s="114"/>
      <c r="Q43" s="114"/>
      <c r="R43" s="114"/>
      <c r="S43" s="115">
        <v>28</v>
      </c>
      <c r="T43" s="95">
        <v>56</v>
      </c>
      <c r="U43" s="13"/>
      <c r="V43" s="14"/>
    </row>
    <row r="44" spans="1:22" ht="20.25" customHeight="1">
      <c r="A44" s="113" t="s">
        <v>13</v>
      </c>
      <c r="B44" s="129" t="s">
        <v>64</v>
      </c>
      <c r="C44" s="114" t="s">
        <v>493</v>
      </c>
      <c r="D44" s="114"/>
      <c r="E44" s="114">
        <f t="shared" si="0"/>
        <v>78</v>
      </c>
      <c r="F44" s="114">
        <v>18</v>
      </c>
      <c r="G44" s="114">
        <v>60</v>
      </c>
      <c r="H44" s="114">
        <v>30</v>
      </c>
      <c r="I44" s="114">
        <v>22</v>
      </c>
      <c r="J44" s="114"/>
      <c r="K44" s="114"/>
      <c r="L44" s="114">
        <v>8</v>
      </c>
      <c r="M44" s="114"/>
      <c r="N44" s="114">
        <v>6</v>
      </c>
      <c r="O44" s="114"/>
      <c r="P44" s="114"/>
      <c r="Q44" s="114"/>
      <c r="R44" s="114"/>
      <c r="S44" s="115"/>
      <c r="T44" s="95"/>
      <c r="U44" s="13">
        <v>60</v>
      </c>
      <c r="V44" s="14"/>
    </row>
    <row r="45" spans="1:22" ht="18" customHeight="1">
      <c r="A45" s="113" t="s">
        <v>14</v>
      </c>
      <c r="B45" s="129" t="s">
        <v>65</v>
      </c>
      <c r="C45" s="114" t="s">
        <v>493</v>
      </c>
      <c r="D45" s="114"/>
      <c r="E45" s="114">
        <f t="shared" si="0"/>
        <v>62</v>
      </c>
      <c r="F45" s="114">
        <v>14</v>
      </c>
      <c r="G45" s="114">
        <v>48</v>
      </c>
      <c r="H45" s="114">
        <v>24</v>
      </c>
      <c r="I45" s="114">
        <v>16</v>
      </c>
      <c r="J45" s="114"/>
      <c r="K45" s="114"/>
      <c r="L45" s="114">
        <v>8</v>
      </c>
      <c r="M45" s="114"/>
      <c r="N45" s="114">
        <v>6</v>
      </c>
      <c r="O45" s="114"/>
      <c r="P45" s="114"/>
      <c r="Q45" s="114">
        <v>48</v>
      </c>
      <c r="R45" s="114"/>
      <c r="S45" s="115"/>
      <c r="T45" s="95"/>
      <c r="U45" s="13"/>
      <c r="V45" s="14"/>
    </row>
    <row r="46" spans="1:22" ht="21" customHeight="1">
      <c r="A46" s="113" t="s">
        <v>15</v>
      </c>
      <c r="B46" s="129" t="s">
        <v>66</v>
      </c>
      <c r="C46" s="114" t="s">
        <v>493</v>
      </c>
      <c r="D46" s="114"/>
      <c r="E46" s="114">
        <f t="shared" si="0"/>
        <v>62</v>
      </c>
      <c r="F46" s="114">
        <v>14</v>
      </c>
      <c r="G46" s="114">
        <v>48</v>
      </c>
      <c r="H46" s="114">
        <v>24</v>
      </c>
      <c r="I46" s="114">
        <v>16</v>
      </c>
      <c r="J46" s="114"/>
      <c r="K46" s="114"/>
      <c r="L46" s="114">
        <v>8</v>
      </c>
      <c r="M46" s="114"/>
      <c r="N46" s="114">
        <v>6</v>
      </c>
      <c r="O46" s="114"/>
      <c r="P46" s="114"/>
      <c r="Q46" s="114">
        <v>48</v>
      </c>
      <c r="R46" s="114"/>
      <c r="S46" s="115"/>
      <c r="T46" s="95"/>
      <c r="U46" s="13"/>
      <c r="V46" s="14"/>
    </row>
    <row r="47" spans="1:22" ht="28.5" customHeight="1">
      <c r="A47" s="113" t="s">
        <v>16</v>
      </c>
      <c r="B47" s="129" t="s">
        <v>42</v>
      </c>
      <c r="C47" s="114"/>
      <c r="D47" s="114" t="s">
        <v>490</v>
      </c>
      <c r="E47" s="114">
        <f t="shared" si="0"/>
        <v>67</v>
      </c>
      <c r="F47" s="114">
        <v>15</v>
      </c>
      <c r="G47" s="114">
        <v>52</v>
      </c>
      <c r="H47" s="114">
        <v>20</v>
      </c>
      <c r="I47" s="114">
        <v>26</v>
      </c>
      <c r="J47" s="114"/>
      <c r="K47" s="114"/>
      <c r="L47" s="114">
        <v>6</v>
      </c>
      <c r="M47" s="114"/>
      <c r="N47" s="114"/>
      <c r="O47" s="114"/>
      <c r="P47" s="114"/>
      <c r="Q47" s="114"/>
      <c r="R47" s="114"/>
      <c r="S47" s="115"/>
      <c r="T47" s="95"/>
      <c r="U47" s="13">
        <v>52</v>
      </c>
      <c r="V47" s="14"/>
    </row>
    <row r="48" spans="1:22" ht="33" customHeight="1">
      <c r="A48" s="113" t="s">
        <v>17</v>
      </c>
      <c r="B48" s="129" t="s">
        <v>63</v>
      </c>
      <c r="C48" s="114"/>
      <c r="D48" s="114" t="s">
        <v>490</v>
      </c>
      <c r="E48" s="114">
        <f t="shared" si="0"/>
        <v>78</v>
      </c>
      <c r="F48" s="114">
        <v>18</v>
      </c>
      <c r="G48" s="114">
        <v>60</v>
      </c>
      <c r="H48" s="114">
        <v>30</v>
      </c>
      <c r="I48" s="114">
        <v>24</v>
      </c>
      <c r="J48" s="114"/>
      <c r="K48" s="114"/>
      <c r="L48" s="114">
        <v>6</v>
      </c>
      <c r="M48" s="114"/>
      <c r="N48" s="114"/>
      <c r="O48" s="114"/>
      <c r="P48" s="114"/>
      <c r="Q48" s="114"/>
      <c r="R48" s="114"/>
      <c r="S48" s="115"/>
      <c r="T48" s="95"/>
      <c r="U48" s="13">
        <v>18</v>
      </c>
      <c r="V48" s="14">
        <v>42</v>
      </c>
    </row>
    <row r="49" spans="1:22" ht="30.75" customHeight="1">
      <c r="A49" s="113" t="s">
        <v>314</v>
      </c>
      <c r="B49" s="129" t="s">
        <v>44</v>
      </c>
      <c r="C49" s="114" t="s">
        <v>493</v>
      </c>
      <c r="D49" s="114"/>
      <c r="E49" s="114">
        <f t="shared" si="0"/>
        <v>122</v>
      </c>
      <c r="F49" s="114">
        <v>28</v>
      </c>
      <c r="G49" s="114">
        <v>94</v>
      </c>
      <c r="H49" s="114">
        <v>64</v>
      </c>
      <c r="I49" s="114">
        <v>22</v>
      </c>
      <c r="J49" s="114"/>
      <c r="K49" s="114"/>
      <c r="L49" s="114">
        <v>8</v>
      </c>
      <c r="M49" s="114"/>
      <c r="N49" s="114">
        <v>6</v>
      </c>
      <c r="O49" s="114"/>
      <c r="P49" s="114"/>
      <c r="Q49" s="114"/>
      <c r="R49" s="114"/>
      <c r="S49" s="115"/>
      <c r="T49" s="95"/>
      <c r="U49" s="13">
        <v>56</v>
      </c>
      <c r="V49" s="14">
        <v>38</v>
      </c>
    </row>
    <row r="50" spans="1:22" ht="33" customHeight="1">
      <c r="A50" s="113" t="s">
        <v>315</v>
      </c>
      <c r="B50" s="129" t="s">
        <v>43</v>
      </c>
      <c r="C50" s="114"/>
      <c r="D50" s="114" t="s">
        <v>490</v>
      </c>
      <c r="E50" s="114">
        <f t="shared" si="0"/>
        <v>62</v>
      </c>
      <c r="F50" s="114">
        <v>14</v>
      </c>
      <c r="G50" s="114">
        <v>48</v>
      </c>
      <c r="H50" s="114">
        <v>30</v>
      </c>
      <c r="I50" s="114">
        <v>12</v>
      </c>
      <c r="J50" s="114"/>
      <c r="K50" s="114"/>
      <c r="L50" s="114">
        <v>6</v>
      </c>
      <c r="M50" s="114"/>
      <c r="N50" s="114"/>
      <c r="O50" s="114"/>
      <c r="P50" s="114"/>
      <c r="Q50" s="114"/>
      <c r="R50" s="114"/>
      <c r="S50" s="115"/>
      <c r="T50" s="95"/>
      <c r="U50" s="13">
        <v>48</v>
      </c>
      <c r="V50" s="14"/>
    </row>
    <row r="51" spans="1:22" ht="15">
      <c r="A51" s="113" t="s">
        <v>316</v>
      </c>
      <c r="B51" s="114" t="s">
        <v>45</v>
      </c>
      <c r="C51" s="114"/>
      <c r="D51" s="114" t="s">
        <v>490</v>
      </c>
      <c r="E51" s="114">
        <f t="shared" si="0"/>
        <v>41</v>
      </c>
      <c r="F51" s="114">
        <v>9</v>
      </c>
      <c r="G51" s="114">
        <v>32</v>
      </c>
      <c r="H51" s="114">
        <v>20</v>
      </c>
      <c r="I51" s="114">
        <v>6</v>
      </c>
      <c r="J51" s="114"/>
      <c r="K51" s="114"/>
      <c r="L51" s="114">
        <v>6</v>
      </c>
      <c r="M51" s="114"/>
      <c r="N51" s="114"/>
      <c r="O51" s="114"/>
      <c r="P51" s="114"/>
      <c r="Q51" s="114"/>
      <c r="R51" s="114">
        <v>32</v>
      </c>
      <c r="S51" s="115"/>
      <c r="T51" s="95"/>
      <c r="U51" s="13"/>
      <c r="V51" s="14"/>
    </row>
    <row r="52" spans="1:22" ht="15">
      <c r="A52" s="113" t="s">
        <v>317</v>
      </c>
      <c r="B52" s="114" t="s">
        <v>46</v>
      </c>
      <c r="C52" s="114"/>
      <c r="D52" s="114" t="s">
        <v>490</v>
      </c>
      <c r="E52" s="114">
        <f t="shared" si="0"/>
        <v>88</v>
      </c>
      <c r="F52" s="114">
        <v>20</v>
      </c>
      <c r="G52" s="114">
        <v>68</v>
      </c>
      <c r="H52" s="114">
        <v>42</v>
      </c>
      <c r="I52" s="114">
        <v>20</v>
      </c>
      <c r="J52" s="114"/>
      <c r="K52" s="114"/>
      <c r="L52" s="114">
        <v>6</v>
      </c>
      <c r="M52" s="114"/>
      <c r="N52" s="114"/>
      <c r="O52" s="114"/>
      <c r="P52" s="114"/>
      <c r="Q52" s="114"/>
      <c r="R52" s="114"/>
      <c r="S52" s="115">
        <v>28</v>
      </c>
      <c r="T52" s="95">
        <v>40</v>
      </c>
      <c r="U52" s="13"/>
      <c r="V52" s="14"/>
    </row>
    <row r="53" spans="1:22" ht="15">
      <c r="A53" s="113" t="s">
        <v>368</v>
      </c>
      <c r="B53" s="114" t="s">
        <v>370</v>
      </c>
      <c r="C53" s="114"/>
      <c r="D53" s="114" t="s">
        <v>490</v>
      </c>
      <c r="E53" s="114">
        <f t="shared" si="0"/>
        <v>54</v>
      </c>
      <c r="F53" s="114">
        <v>12</v>
      </c>
      <c r="G53" s="114">
        <v>42</v>
      </c>
      <c r="H53" s="114">
        <v>20</v>
      </c>
      <c r="I53" s="114">
        <v>16</v>
      </c>
      <c r="J53" s="114"/>
      <c r="K53" s="114"/>
      <c r="L53" s="114">
        <v>6</v>
      </c>
      <c r="M53" s="114"/>
      <c r="N53" s="114"/>
      <c r="O53" s="114"/>
      <c r="P53" s="114"/>
      <c r="Q53" s="114"/>
      <c r="R53" s="114"/>
      <c r="S53" s="115">
        <v>42</v>
      </c>
      <c r="T53" s="95"/>
      <c r="U53" s="13"/>
      <c r="V53" s="14"/>
    </row>
    <row r="54" spans="1:22" ht="15">
      <c r="A54" s="113" t="s">
        <v>369</v>
      </c>
      <c r="B54" s="114" t="s">
        <v>371</v>
      </c>
      <c r="C54" s="114"/>
      <c r="D54" s="114" t="s">
        <v>490</v>
      </c>
      <c r="E54" s="114">
        <f t="shared" si="0"/>
        <v>54</v>
      </c>
      <c r="F54" s="114">
        <v>12</v>
      </c>
      <c r="G54" s="114">
        <v>42</v>
      </c>
      <c r="H54" s="114">
        <v>20</v>
      </c>
      <c r="I54" s="114">
        <v>16</v>
      </c>
      <c r="J54" s="114"/>
      <c r="K54" s="114"/>
      <c r="L54" s="114">
        <v>6</v>
      </c>
      <c r="M54" s="114"/>
      <c r="N54" s="114"/>
      <c r="O54" s="114"/>
      <c r="P54" s="114"/>
      <c r="Q54" s="114"/>
      <c r="R54" s="114"/>
      <c r="S54" s="115">
        <v>42</v>
      </c>
      <c r="T54" s="95"/>
      <c r="U54" s="13"/>
      <c r="V54" s="14"/>
    </row>
    <row r="55" spans="1:22" s="1" customFormat="1" ht="15">
      <c r="A55" s="118" t="s">
        <v>18</v>
      </c>
      <c r="B55" s="117" t="s">
        <v>47</v>
      </c>
      <c r="C55" s="117">
        <v>14</v>
      </c>
      <c r="D55" s="117">
        <v>11</v>
      </c>
      <c r="E55" s="117">
        <f t="shared" si="0"/>
        <v>2903</v>
      </c>
      <c r="F55" s="117">
        <v>395</v>
      </c>
      <c r="G55" s="117">
        <f>G56+G69+G84+G91</f>
        <v>2508</v>
      </c>
      <c r="H55" s="117">
        <f>H56+H69+H84+H91</f>
        <v>872</v>
      </c>
      <c r="I55" s="117">
        <f>I56+I69+I84+I91</f>
        <v>332</v>
      </c>
      <c r="J55" s="117">
        <v>40</v>
      </c>
      <c r="K55" s="117">
        <v>1044</v>
      </c>
      <c r="L55" s="117">
        <v>160</v>
      </c>
      <c r="M55" s="117"/>
      <c r="N55" s="117">
        <f>N56+N69+N84+N91</f>
        <v>96</v>
      </c>
      <c r="O55" s="117">
        <v>0</v>
      </c>
      <c r="P55" s="117">
        <v>0</v>
      </c>
      <c r="Q55" s="117">
        <v>192</v>
      </c>
      <c r="R55" s="117">
        <f>R56+R69</f>
        <v>352</v>
      </c>
      <c r="S55" s="120">
        <f>S69</f>
        <v>252</v>
      </c>
      <c r="T55" s="96">
        <f>T69+T84</f>
        <v>340</v>
      </c>
      <c r="U55" s="15">
        <f>U84</f>
        <v>112</v>
      </c>
      <c r="V55" s="16">
        <f>V84+V91</f>
        <v>80</v>
      </c>
    </row>
    <row r="56" spans="1:22" s="1" customFormat="1" ht="55.5" customHeight="1">
      <c r="A56" s="118" t="s">
        <v>375</v>
      </c>
      <c r="B56" s="130" t="s">
        <v>67</v>
      </c>
      <c r="C56" s="117">
        <v>4</v>
      </c>
      <c r="D56" s="117">
        <v>4</v>
      </c>
      <c r="E56" s="114">
        <f t="shared" si="0"/>
        <v>977</v>
      </c>
      <c r="F56" s="117">
        <v>153</v>
      </c>
      <c r="G56" s="117">
        <f>G57+G61+G62+G66+G67+G68</f>
        <v>824</v>
      </c>
      <c r="H56" s="117">
        <f>H57+H62</f>
        <v>344</v>
      </c>
      <c r="I56" s="117">
        <f>SUM(I57,I62)</f>
        <v>114</v>
      </c>
      <c r="J56" s="117"/>
      <c r="K56" s="117">
        <v>288</v>
      </c>
      <c r="L56" s="117">
        <f>L57+L62</f>
        <v>54</v>
      </c>
      <c r="M56" s="117"/>
      <c r="N56" s="117">
        <v>24</v>
      </c>
      <c r="O56" s="117"/>
      <c r="P56" s="117"/>
      <c r="Q56" s="117">
        <v>192</v>
      </c>
      <c r="R56" s="117">
        <f>R57+R62</f>
        <v>320</v>
      </c>
      <c r="S56" s="120"/>
      <c r="T56" s="96"/>
      <c r="U56" s="15"/>
      <c r="V56" s="16"/>
    </row>
    <row r="57" spans="1:22" ht="47.25" customHeight="1">
      <c r="A57" s="113" t="s">
        <v>22</v>
      </c>
      <c r="B57" s="116" t="s">
        <v>69</v>
      </c>
      <c r="C57" s="114"/>
      <c r="D57" s="114"/>
      <c r="E57" s="114">
        <f>E58+E59+E60</f>
        <v>475</v>
      </c>
      <c r="F57" s="117">
        <v>105</v>
      </c>
      <c r="G57" s="117">
        <f>G58+G59+G60</f>
        <v>370</v>
      </c>
      <c r="H57" s="117">
        <f>H58+H59+H60</f>
        <v>236</v>
      </c>
      <c r="I57" s="117">
        <f>I58+I59+I60</f>
        <v>80</v>
      </c>
      <c r="J57" s="117"/>
      <c r="K57" s="117"/>
      <c r="L57" s="117">
        <v>36</v>
      </c>
      <c r="M57" s="117"/>
      <c r="N57" s="117">
        <v>18</v>
      </c>
      <c r="O57" s="117"/>
      <c r="P57" s="117"/>
      <c r="Q57" s="117">
        <v>192</v>
      </c>
      <c r="R57" s="117">
        <v>160</v>
      </c>
      <c r="S57" s="115"/>
      <c r="T57" s="95"/>
      <c r="U57" s="13"/>
      <c r="V57" s="14"/>
    </row>
    <row r="58" spans="1:22" ht="26.25" customHeight="1">
      <c r="A58" s="113" t="s">
        <v>95</v>
      </c>
      <c r="B58" s="129" t="s">
        <v>87</v>
      </c>
      <c r="C58" s="114" t="s">
        <v>493</v>
      </c>
      <c r="D58" s="114" t="s">
        <v>489</v>
      </c>
      <c r="E58" s="114">
        <f t="shared" si="0"/>
        <v>162</v>
      </c>
      <c r="F58" s="117">
        <v>36</v>
      </c>
      <c r="G58" s="114">
        <v>126</v>
      </c>
      <c r="H58" s="114">
        <v>72</v>
      </c>
      <c r="I58" s="114">
        <v>36</v>
      </c>
      <c r="J58" s="114"/>
      <c r="K58" s="114"/>
      <c r="L58" s="114">
        <v>12</v>
      </c>
      <c r="M58" s="114"/>
      <c r="N58" s="114">
        <v>6</v>
      </c>
      <c r="O58" s="114"/>
      <c r="P58" s="114"/>
      <c r="Q58" s="114">
        <v>64</v>
      </c>
      <c r="R58" s="114">
        <v>56</v>
      </c>
      <c r="S58" s="115"/>
      <c r="T58" s="95"/>
      <c r="U58" s="13"/>
      <c r="V58" s="14"/>
    </row>
    <row r="59" spans="1:22" ht="33" customHeight="1">
      <c r="A59" s="113" t="s">
        <v>96</v>
      </c>
      <c r="B59" s="129" t="s">
        <v>88</v>
      </c>
      <c r="C59" s="114" t="s">
        <v>493</v>
      </c>
      <c r="D59" s="114" t="s">
        <v>489</v>
      </c>
      <c r="E59" s="114">
        <f t="shared" si="0"/>
        <v>227</v>
      </c>
      <c r="F59" s="117">
        <v>51</v>
      </c>
      <c r="G59" s="114">
        <v>176</v>
      </c>
      <c r="H59" s="114">
        <v>126</v>
      </c>
      <c r="I59" s="114">
        <v>32</v>
      </c>
      <c r="J59" s="114"/>
      <c r="K59" s="114"/>
      <c r="L59" s="114">
        <v>12</v>
      </c>
      <c r="M59" s="114"/>
      <c r="N59" s="114">
        <v>6</v>
      </c>
      <c r="O59" s="114"/>
      <c r="P59" s="114"/>
      <c r="Q59" s="114">
        <v>96</v>
      </c>
      <c r="R59" s="114">
        <v>74</v>
      </c>
      <c r="S59" s="115"/>
      <c r="T59" s="95"/>
      <c r="U59" s="13"/>
      <c r="V59" s="14"/>
    </row>
    <row r="60" spans="1:22" ht="33.75" customHeight="1">
      <c r="A60" s="113" t="s">
        <v>97</v>
      </c>
      <c r="B60" s="129" t="s">
        <v>89</v>
      </c>
      <c r="C60" s="114" t="s">
        <v>493</v>
      </c>
      <c r="D60" s="114" t="s">
        <v>489</v>
      </c>
      <c r="E60" s="114">
        <f t="shared" si="0"/>
        <v>86</v>
      </c>
      <c r="F60" s="117">
        <v>18</v>
      </c>
      <c r="G60" s="114">
        <v>68</v>
      </c>
      <c r="H60" s="114">
        <v>38</v>
      </c>
      <c r="I60" s="114">
        <v>12</v>
      </c>
      <c r="J60" s="114"/>
      <c r="K60" s="114"/>
      <c r="L60" s="114">
        <v>12</v>
      </c>
      <c r="M60" s="114"/>
      <c r="N60" s="114">
        <v>6</v>
      </c>
      <c r="O60" s="114"/>
      <c r="P60" s="114"/>
      <c r="Q60" s="114">
        <v>32</v>
      </c>
      <c r="R60" s="114">
        <v>30</v>
      </c>
      <c r="S60" s="115"/>
      <c r="T60" s="95"/>
      <c r="U60" s="13"/>
      <c r="V60" s="14"/>
    </row>
    <row r="61" spans="1:22" ht="51" customHeight="1">
      <c r="A61" s="113" t="s">
        <v>255</v>
      </c>
      <c r="B61" s="129" t="s">
        <v>394</v>
      </c>
      <c r="C61" s="114"/>
      <c r="D61" s="114"/>
      <c r="E61" s="114">
        <v>108</v>
      </c>
      <c r="F61" s="117"/>
      <c r="G61" s="114">
        <v>108</v>
      </c>
      <c r="H61" s="114"/>
      <c r="I61" s="114"/>
      <c r="J61" s="114"/>
      <c r="K61" s="114">
        <v>108</v>
      </c>
      <c r="L61" s="114"/>
      <c r="M61" s="114"/>
      <c r="N61" s="114"/>
      <c r="O61" s="114"/>
      <c r="P61" s="114"/>
      <c r="Q61" s="114"/>
      <c r="R61" s="114" t="s">
        <v>435</v>
      </c>
      <c r="S61" s="115"/>
      <c r="T61" s="95"/>
      <c r="U61" s="13"/>
      <c r="V61" s="14"/>
    </row>
    <row r="62" spans="1:22" ht="30" customHeight="1">
      <c r="A62" s="113" t="s">
        <v>68</v>
      </c>
      <c r="B62" s="116" t="s">
        <v>70</v>
      </c>
      <c r="C62" s="114"/>
      <c r="D62" s="114" t="s">
        <v>490</v>
      </c>
      <c r="E62" s="114">
        <f t="shared" si="0"/>
        <v>208</v>
      </c>
      <c r="F62" s="117">
        <v>48</v>
      </c>
      <c r="G62" s="117">
        <v>160</v>
      </c>
      <c r="H62" s="117">
        <f>H63+H64+H65</f>
        <v>108</v>
      </c>
      <c r="I62" s="117">
        <f>I63+I64+I65</f>
        <v>34</v>
      </c>
      <c r="J62" s="117"/>
      <c r="K62" s="117"/>
      <c r="L62" s="117">
        <v>18</v>
      </c>
      <c r="M62" s="117"/>
      <c r="N62" s="117"/>
      <c r="O62" s="117"/>
      <c r="P62" s="117"/>
      <c r="Q62" s="117"/>
      <c r="R62" s="117">
        <v>160</v>
      </c>
      <c r="S62" s="115"/>
      <c r="T62" s="95"/>
      <c r="U62" s="13"/>
      <c r="V62" s="14"/>
    </row>
    <row r="63" spans="1:22" ht="28.5" customHeight="1">
      <c r="A63" s="113" t="s">
        <v>93</v>
      </c>
      <c r="B63" s="116" t="s">
        <v>90</v>
      </c>
      <c r="C63" s="114"/>
      <c r="D63" s="114"/>
      <c r="E63" s="114">
        <f t="shared" si="0"/>
        <v>65</v>
      </c>
      <c r="F63" s="117">
        <v>15</v>
      </c>
      <c r="G63" s="114">
        <v>50</v>
      </c>
      <c r="H63" s="114">
        <v>32</v>
      </c>
      <c r="I63" s="114">
        <v>12</v>
      </c>
      <c r="J63" s="114"/>
      <c r="K63" s="114"/>
      <c r="L63" s="114">
        <v>6</v>
      </c>
      <c r="M63" s="114"/>
      <c r="N63" s="114"/>
      <c r="O63" s="114"/>
      <c r="P63" s="114"/>
      <c r="Q63" s="114"/>
      <c r="R63" s="114">
        <v>50</v>
      </c>
      <c r="S63" s="115"/>
      <c r="T63" s="95"/>
      <c r="U63" s="13"/>
      <c r="V63" s="14"/>
    </row>
    <row r="64" spans="1:22" ht="30" customHeight="1">
      <c r="A64" s="113" t="s">
        <v>94</v>
      </c>
      <c r="B64" s="116" t="s">
        <v>91</v>
      </c>
      <c r="C64" s="114"/>
      <c r="D64" s="114"/>
      <c r="E64" s="114">
        <f t="shared" si="0"/>
        <v>78</v>
      </c>
      <c r="F64" s="117">
        <v>18</v>
      </c>
      <c r="G64" s="114">
        <v>60</v>
      </c>
      <c r="H64" s="114">
        <v>42</v>
      </c>
      <c r="I64" s="114">
        <v>12</v>
      </c>
      <c r="J64" s="114"/>
      <c r="K64" s="114"/>
      <c r="L64" s="114">
        <v>6</v>
      </c>
      <c r="M64" s="114"/>
      <c r="N64" s="114"/>
      <c r="O64" s="114"/>
      <c r="P64" s="114"/>
      <c r="Q64" s="114"/>
      <c r="R64" s="114">
        <v>60</v>
      </c>
      <c r="S64" s="115"/>
      <c r="T64" s="95"/>
      <c r="U64" s="13"/>
      <c r="V64" s="14"/>
    </row>
    <row r="65" spans="1:22" ht="34.5" customHeight="1">
      <c r="A65" s="113" t="s">
        <v>98</v>
      </c>
      <c r="B65" s="129" t="s">
        <v>92</v>
      </c>
      <c r="C65" s="114"/>
      <c r="D65" s="114"/>
      <c r="E65" s="114">
        <f t="shared" si="0"/>
        <v>65</v>
      </c>
      <c r="F65" s="117">
        <v>15</v>
      </c>
      <c r="G65" s="114">
        <v>50</v>
      </c>
      <c r="H65" s="114">
        <v>34</v>
      </c>
      <c r="I65" s="114">
        <v>10</v>
      </c>
      <c r="J65" s="114"/>
      <c r="K65" s="114"/>
      <c r="L65" s="114">
        <v>6</v>
      </c>
      <c r="M65" s="114"/>
      <c r="N65" s="114"/>
      <c r="O65" s="114"/>
      <c r="P65" s="114"/>
      <c r="Q65" s="114"/>
      <c r="R65" s="114">
        <v>50</v>
      </c>
      <c r="S65" s="115"/>
      <c r="T65" s="95"/>
      <c r="U65" s="13"/>
      <c r="V65" s="14"/>
    </row>
    <row r="66" spans="1:22" ht="46.5" customHeight="1">
      <c r="A66" s="113" t="s">
        <v>255</v>
      </c>
      <c r="B66" s="129" t="s">
        <v>373</v>
      </c>
      <c r="C66" s="114"/>
      <c r="D66" s="114"/>
      <c r="E66" s="114">
        <v>108</v>
      </c>
      <c r="F66" s="117"/>
      <c r="G66" s="114">
        <v>108</v>
      </c>
      <c r="H66" s="114"/>
      <c r="I66" s="114"/>
      <c r="J66" s="114"/>
      <c r="K66" s="114">
        <v>108</v>
      </c>
      <c r="L66" s="114"/>
      <c r="M66" s="114"/>
      <c r="N66" s="114"/>
      <c r="O66" s="114"/>
      <c r="P66" s="114"/>
      <c r="Q66" s="114"/>
      <c r="R66" s="114" t="s">
        <v>436</v>
      </c>
      <c r="S66" s="115"/>
      <c r="T66" s="95"/>
      <c r="U66" s="13"/>
      <c r="V66" s="14"/>
    </row>
    <row r="67" spans="1:22" ht="45" customHeight="1">
      <c r="A67" s="113" t="s">
        <v>274</v>
      </c>
      <c r="B67" s="129" t="s">
        <v>67</v>
      </c>
      <c r="C67" s="114"/>
      <c r="D67" s="114" t="s">
        <v>516</v>
      </c>
      <c r="E67" s="114">
        <v>72</v>
      </c>
      <c r="F67" s="117"/>
      <c r="G67" s="114">
        <v>72</v>
      </c>
      <c r="H67" s="114"/>
      <c r="I67" s="114"/>
      <c r="J67" s="114"/>
      <c r="K67" s="114">
        <v>72</v>
      </c>
      <c r="L67" s="114"/>
      <c r="M67" s="114"/>
      <c r="N67" s="114"/>
      <c r="O67" s="114"/>
      <c r="P67" s="114"/>
      <c r="Q67" s="114"/>
      <c r="R67" s="114" t="s">
        <v>437</v>
      </c>
      <c r="S67" s="115"/>
      <c r="T67" s="95"/>
      <c r="U67" s="13"/>
      <c r="V67" s="14"/>
    </row>
    <row r="68" spans="1:22" ht="27" customHeight="1">
      <c r="A68" s="113" t="s">
        <v>502</v>
      </c>
      <c r="B68" s="129" t="s">
        <v>501</v>
      </c>
      <c r="C68" s="114" t="s">
        <v>520</v>
      </c>
      <c r="D68" s="114"/>
      <c r="E68" s="114">
        <v>6</v>
      </c>
      <c r="F68" s="117"/>
      <c r="G68" s="114">
        <v>6</v>
      </c>
      <c r="H68" s="114"/>
      <c r="I68" s="114"/>
      <c r="J68" s="114"/>
      <c r="K68" s="114"/>
      <c r="L68" s="114"/>
      <c r="M68" s="114"/>
      <c r="N68" s="114">
        <v>6</v>
      </c>
      <c r="O68" s="114"/>
      <c r="P68" s="114"/>
      <c r="Q68" s="114"/>
      <c r="R68" s="114"/>
      <c r="S68" s="115"/>
      <c r="T68" s="95"/>
      <c r="U68" s="13"/>
      <c r="V68" s="14"/>
    </row>
    <row r="69" spans="1:22" s="1" customFormat="1" ht="35.25" customHeight="1">
      <c r="A69" s="118" t="s">
        <v>374</v>
      </c>
      <c r="B69" s="130" t="s">
        <v>71</v>
      </c>
      <c r="C69" s="117">
        <v>6</v>
      </c>
      <c r="D69" s="117">
        <v>4</v>
      </c>
      <c r="E69" s="114">
        <f t="shared" si="0"/>
        <v>1166</v>
      </c>
      <c r="F69" s="117">
        <v>144</v>
      </c>
      <c r="G69" s="117">
        <f>G70+G71+G72+G73+G74+G75+G79+G80+G81+G82+G83</f>
        <v>1022</v>
      </c>
      <c r="H69" s="117">
        <f>H70+H72+H73+H75+H80</f>
        <v>320</v>
      </c>
      <c r="I69" s="117">
        <f>I70+I72+I73+I75+I80</f>
        <v>114</v>
      </c>
      <c r="J69" s="117">
        <v>20</v>
      </c>
      <c r="K69" s="117">
        <v>468</v>
      </c>
      <c r="L69" s="117">
        <f>L70+L72+L73+L75+L80</f>
        <v>58</v>
      </c>
      <c r="M69" s="117"/>
      <c r="N69" s="117">
        <v>42</v>
      </c>
      <c r="O69" s="117"/>
      <c r="P69" s="117"/>
      <c r="Q69" s="117"/>
      <c r="R69" s="117">
        <v>32</v>
      </c>
      <c r="S69" s="120">
        <f>S70+S73+S75+S80</f>
        <v>252</v>
      </c>
      <c r="T69" s="96">
        <f>T72+T75+T80</f>
        <v>218</v>
      </c>
      <c r="U69" s="15"/>
      <c r="V69" s="16">
        <f>SUM(V70,V72,V73)</f>
        <v>0</v>
      </c>
    </row>
    <row r="70" spans="1:22" ht="42" customHeight="1">
      <c r="A70" s="113" t="s">
        <v>23</v>
      </c>
      <c r="B70" s="129" t="s">
        <v>72</v>
      </c>
      <c r="C70" s="114" t="s">
        <v>493</v>
      </c>
      <c r="D70" s="114" t="s">
        <v>490</v>
      </c>
      <c r="E70" s="114">
        <f t="shared" si="0"/>
        <v>99</v>
      </c>
      <c r="F70" s="117">
        <v>21</v>
      </c>
      <c r="G70" s="114">
        <v>78</v>
      </c>
      <c r="H70" s="114">
        <v>52</v>
      </c>
      <c r="I70" s="114">
        <v>12</v>
      </c>
      <c r="J70" s="114"/>
      <c r="K70" s="114"/>
      <c r="L70" s="114">
        <v>8</v>
      </c>
      <c r="M70" s="114"/>
      <c r="N70" s="114">
        <v>6</v>
      </c>
      <c r="O70" s="114"/>
      <c r="P70" s="114"/>
      <c r="Q70" s="114"/>
      <c r="R70" s="114">
        <v>32</v>
      </c>
      <c r="S70" s="115">
        <v>40</v>
      </c>
      <c r="T70" s="95"/>
      <c r="U70" s="13"/>
      <c r="V70" s="14"/>
    </row>
    <row r="71" spans="1:22" ht="48" customHeight="1">
      <c r="A71" s="113" t="s">
        <v>255</v>
      </c>
      <c r="B71" s="129" t="s">
        <v>376</v>
      </c>
      <c r="C71" s="114"/>
      <c r="D71" s="114"/>
      <c r="E71" s="114">
        <v>72</v>
      </c>
      <c r="F71" s="117"/>
      <c r="G71" s="114">
        <v>72</v>
      </c>
      <c r="H71" s="114"/>
      <c r="I71" s="114"/>
      <c r="J71" s="114"/>
      <c r="K71" s="114">
        <v>72</v>
      </c>
      <c r="L71" s="114"/>
      <c r="M71" s="114"/>
      <c r="N71" s="114"/>
      <c r="O71" s="114"/>
      <c r="P71" s="114"/>
      <c r="Q71" s="114"/>
      <c r="R71" s="114"/>
      <c r="S71" s="115" t="s">
        <v>437</v>
      </c>
      <c r="T71" s="95"/>
      <c r="U71" s="13"/>
      <c r="V71" s="14"/>
    </row>
    <row r="72" spans="1:22" ht="28.5" customHeight="1">
      <c r="A72" s="113" t="s">
        <v>73</v>
      </c>
      <c r="B72" s="129" t="s">
        <v>378</v>
      </c>
      <c r="C72" s="114" t="s">
        <v>493</v>
      </c>
      <c r="D72" s="114"/>
      <c r="E72" s="114">
        <f t="shared" si="0"/>
        <v>112</v>
      </c>
      <c r="F72" s="117">
        <v>24</v>
      </c>
      <c r="G72" s="114">
        <v>88</v>
      </c>
      <c r="H72" s="114">
        <v>30</v>
      </c>
      <c r="I72" s="114">
        <v>20</v>
      </c>
      <c r="J72" s="114">
        <v>20</v>
      </c>
      <c r="K72" s="114"/>
      <c r="L72" s="114">
        <v>12</v>
      </c>
      <c r="M72" s="114"/>
      <c r="N72" s="114">
        <v>6</v>
      </c>
      <c r="O72" s="114"/>
      <c r="P72" s="114"/>
      <c r="Q72" s="114"/>
      <c r="R72" s="114"/>
      <c r="S72" s="115"/>
      <c r="T72" s="95">
        <v>82</v>
      </c>
      <c r="U72" s="13"/>
      <c r="V72" s="14"/>
    </row>
    <row r="73" spans="1:22" ht="30" customHeight="1">
      <c r="A73" s="113" t="s">
        <v>74</v>
      </c>
      <c r="B73" s="129" t="s">
        <v>377</v>
      </c>
      <c r="C73" s="114" t="s">
        <v>493</v>
      </c>
      <c r="D73" s="114"/>
      <c r="E73" s="114">
        <f t="shared" si="0"/>
        <v>78</v>
      </c>
      <c r="F73" s="117">
        <v>16</v>
      </c>
      <c r="G73" s="114">
        <v>62</v>
      </c>
      <c r="H73" s="114">
        <v>32</v>
      </c>
      <c r="I73" s="114">
        <v>16</v>
      </c>
      <c r="J73" s="114"/>
      <c r="K73" s="114"/>
      <c r="L73" s="114">
        <v>8</v>
      </c>
      <c r="M73" s="114"/>
      <c r="N73" s="114">
        <v>6</v>
      </c>
      <c r="O73" s="114"/>
      <c r="P73" s="114"/>
      <c r="Q73" s="114"/>
      <c r="R73" s="114"/>
      <c r="S73" s="115">
        <v>56</v>
      </c>
      <c r="T73" s="95"/>
      <c r="U73" s="13"/>
      <c r="V73" s="14"/>
    </row>
    <row r="74" spans="1:22" ht="31.5" customHeight="1">
      <c r="A74" s="113" t="s">
        <v>299</v>
      </c>
      <c r="B74" s="129" t="s">
        <v>379</v>
      </c>
      <c r="C74" s="114"/>
      <c r="D74" s="114"/>
      <c r="E74" s="114">
        <v>36</v>
      </c>
      <c r="F74" s="117"/>
      <c r="G74" s="114">
        <v>36</v>
      </c>
      <c r="H74" s="114"/>
      <c r="I74" s="114"/>
      <c r="J74" s="114"/>
      <c r="K74" s="114">
        <v>36</v>
      </c>
      <c r="L74" s="114"/>
      <c r="M74" s="114"/>
      <c r="N74" s="114"/>
      <c r="O74" s="114"/>
      <c r="P74" s="114"/>
      <c r="Q74" s="114"/>
      <c r="R74" s="114"/>
      <c r="S74" s="115"/>
      <c r="T74" s="140" t="s">
        <v>438</v>
      </c>
      <c r="U74" s="13"/>
      <c r="V74" s="14"/>
    </row>
    <row r="75" spans="1:22" ht="31.5" customHeight="1">
      <c r="A75" s="113" t="s">
        <v>499</v>
      </c>
      <c r="B75" s="129" t="s">
        <v>380</v>
      </c>
      <c r="C75" s="114" t="s">
        <v>493</v>
      </c>
      <c r="D75" s="114"/>
      <c r="E75" s="114">
        <f t="shared" si="0"/>
        <v>209</v>
      </c>
      <c r="F75" s="117">
        <v>45</v>
      </c>
      <c r="G75" s="117">
        <v>164</v>
      </c>
      <c r="H75" s="117">
        <v>94</v>
      </c>
      <c r="I75" s="117">
        <v>42</v>
      </c>
      <c r="J75" s="117"/>
      <c r="K75" s="117"/>
      <c r="L75" s="114">
        <v>16</v>
      </c>
      <c r="M75" s="114"/>
      <c r="N75" s="114">
        <v>12</v>
      </c>
      <c r="O75" s="114"/>
      <c r="P75" s="114"/>
      <c r="Q75" s="114"/>
      <c r="R75" s="114"/>
      <c r="S75" s="115">
        <f>S76+S77</f>
        <v>96</v>
      </c>
      <c r="T75" s="95">
        <f>T76+T78</f>
        <v>56</v>
      </c>
      <c r="U75" s="13"/>
      <c r="V75" s="14"/>
    </row>
    <row r="76" spans="1:22" ht="31.5" customHeight="1">
      <c r="A76" s="135" t="s">
        <v>395</v>
      </c>
      <c r="B76" s="129" t="s">
        <v>77</v>
      </c>
      <c r="C76" s="114"/>
      <c r="D76" s="114" t="s">
        <v>490</v>
      </c>
      <c r="E76" s="114">
        <f t="shared" si="0"/>
        <v>102</v>
      </c>
      <c r="F76" s="117">
        <v>24</v>
      </c>
      <c r="G76" s="114">
        <f>H76+I76+J76+K76+M76+N76</f>
        <v>78</v>
      </c>
      <c r="H76" s="114">
        <v>44</v>
      </c>
      <c r="I76" s="114">
        <v>28</v>
      </c>
      <c r="J76" s="114"/>
      <c r="K76" s="114"/>
      <c r="L76" s="114">
        <v>8</v>
      </c>
      <c r="M76" s="114"/>
      <c r="N76" s="114">
        <v>6</v>
      </c>
      <c r="O76" s="114"/>
      <c r="P76" s="114"/>
      <c r="Q76" s="114"/>
      <c r="R76" s="114"/>
      <c r="S76" s="115">
        <v>48</v>
      </c>
      <c r="T76" s="95">
        <v>32</v>
      </c>
      <c r="U76" s="13"/>
      <c r="V76" s="14"/>
    </row>
    <row r="77" spans="1:22" ht="31.5" customHeight="1">
      <c r="A77" s="135" t="s">
        <v>396</v>
      </c>
      <c r="B77" s="136" t="s">
        <v>397</v>
      </c>
      <c r="C77" s="114"/>
      <c r="D77" s="114" t="s">
        <v>490</v>
      </c>
      <c r="E77" s="114">
        <f t="shared" si="0"/>
        <v>60</v>
      </c>
      <c r="F77" s="117">
        <v>14</v>
      </c>
      <c r="G77" s="114">
        <f>H77+I77+J77+K77+M77+N77</f>
        <v>46</v>
      </c>
      <c r="H77" s="114">
        <v>40</v>
      </c>
      <c r="I77" s="114"/>
      <c r="J77" s="114"/>
      <c r="K77" s="114"/>
      <c r="L77" s="114">
        <v>8</v>
      </c>
      <c r="M77" s="114"/>
      <c r="N77" s="114">
        <v>6</v>
      </c>
      <c r="O77" s="114"/>
      <c r="P77" s="114"/>
      <c r="Q77" s="114"/>
      <c r="R77" s="114"/>
      <c r="S77" s="115">
        <v>48</v>
      </c>
      <c r="T77" s="95"/>
      <c r="U77" s="13"/>
      <c r="V77" s="14"/>
    </row>
    <row r="78" spans="1:22" ht="31.5" customHeight="1">
      <c r="A78" s="135" t="s">
        <v>398</v>
      </c>
      <c r="B78" s="116" t="s">
        <v>78</v>
      </c>
      <c r="C78" s="114"/>
      <c r="D78" s="114"/>
      <c r="E78" s="114">
        <f t="shared" si="0"/>
        <v>31</v>
      </c>
      <c r="F78" s="117">
        <v>7</v>
      </c>
      <c r="G78" s="114">
        <f>H78+I78+J78+K78+M78+N78</f>
        <v>24</v>
      </c>
      <c r="H78" s="114">
        <v>12</v>
      </c>
      <c r="I78" s="114">
        <v>12</v>
      </c>
      <c r="J78" s="114"/>
      <c r="K78" s="114"/>
      <c r="L78" s="114"/>
      <c r="M78" s="114"/>
      <c r="N78" s="114"/>
      <c r="O78" s="114"/>
      <c r="P78" s="114"/>
      <c r="Q78" s="114"/>
      <c r="R78" s="114"/>
      <c r="S78" s="115"/>
      <c r="T78" s="95">
        <v>24</v>
      </c>
      <c r="U78" s="13"/>
      <c r="V78" s="14"/>
    </row>
    <row r="79" spans="1:22" ht="31.5" customHeight="1">
      <c r="A79" s="113" t="s">
        <v>503</v>
      </c>
      <c r="B79" s="129" t="s">
        <v>381</v>
      </c>
      <c r="C79" s="114"/>
      <c r="D79" s="114"/>
      <c r="E79" s="114">
        <v>72</v>
      </c>
      <c r="F79" s="117"/>
      <c r="G79" s="114">
        <v>72</v>
      </c>
      <c r="H79" s="114"/>
      <c r="I79" s="114"/>
      <c r="J79" s="114"/>
      <c r="K79" s="114">
        <v>72</v>
      </c>
      <c r="L79" s="114"/>
      <c r="M79" s="114"/>
      <c r="N79" s="114"/>
      <c r="O79" s="114"/>
      <c r="P79" s="114"/>
      <c r="Q79" s="114"/>
      <c r="R79" s="114"/>
      <c r="S79" s="115"/>
      <c r="T79" s="140" t="s">
        <v>437</v>
      </c>
      <c r="U79" s="13"/>
      <c r="V79" s="14"/>
    </row>
    <row r="80" spans="1:22" ht="31.5" customHeight="1">
      <c r="A80" s="113" t="s">
        <v>500</v>
      </c>
      <c r="B80" s="129" t="s">
        <v>382</v>
      </c>
      <c r="C80" s="114" t="s">
        <v>493</v>
      </c>
      <c r="D80" s="114"/>
      <c r="E80" s="114">
        <v>186</v>
      </c>
      <c r="F80" s="117">
        <v>38</v>
      </c>
      <c r="G80" s="117">
        <v>156</v>
      </c>
      <c r="H80" s="117">
        <v>112</v>
      </c>
      <c r="I80" s="117">
        <v>24</v>
      </c>
      <c r="J80" s="117"/>
      <c r="K80" s="117"/>
      <c r="L80" s="114">
        <v>14</v>
      </c>
      <c r="M80" s="114"/>
      <c r="N80" s="114">
        <v>6</v>
      </c>
      <c r="O80" s="114"/>
      <c r="P80" s="114"/>
      <c r="Q80" s="114"/>
      <c r="R80" s="114"/>
      <c r="S80" s="115">
        <v>60</v>
      </c>
      <c r="T80" s="95">
        <v>80</v>
      </c>
      <c r="U80" s="13"/>
      <c r="V80" s="14"/>
    </row>
    <row r="81" spans="1:22" ht="31.5" customHeight="1">
      <c r="A81" s="113" t="s">
        <v>504</v>
      </c>
      <c r="B81" s="116" t="s">
        <v>383</v>
      </c>
      <c r="C81" s="114"/>
      <c r="D81" s="114"/>
      <c r="E81" s="114">
        <v>144</v>
      </c>
      <c r="F81" s="117"/>
      <c r="G81" s="114">
        <v>144</v>
      </c>
      <c r="H81" s="114"/>
      <c r="I81" s="114"/>
      <c r="J81" s="114"/>
      <c r="K81" s="114">
        <v>144</v>
      </c>
      <c r="L81" s="114"/>
      <c r="M81" s="114"/>
      <c r="N81" s="114"/>
      <c r="O81" s="114"/>
      <c r="P81" s="114"/>
      <c r="Q81" s="114"/>
      <c r="R81" s="114"/>
      <c r="S81" s="115"/>
      <c r="T81" s="140" t="s">
        <v>335</v>
      </c>
      <c r="U81" s="13"/>
      <c r="V81" s="14"/>
    </row>
    <row r="82" spans="1:22" ht="48" customHeight="1">
      <c r="A82" s="113" t="s">
        <v>384</v>
      </c>
      <c r="B82" s="116" t="s">
        <v>386</v>
      </c>
      <c r="C82" s="114"/>
      <c r="D82" s="114" t="s">
        <v>502</v>
      </c>
      <c r="E82" s="114">
        <v>144</v>
      </c>
      <c r="F82" s="117"/>
      <c r="G82" s="114">
        <v>144</v>
      </c>
      <c r="H82" s="114"/>
      <c r="I82" s="114"/>
      <c r="J82" s="114"/>
      <c r="K82" s="114">
        <v>144</v>
      </c>
      <c r="L82" s="114"/>
      <c r="M82" s="114"/>
      <c r="N82" s="114"/>
      <c r="O82" s="114"/>
      <c r="P82" s="114"/>
      <c r="Q82" s="114"/>
      <c r="R82" s="114"/>
      <c r="S82" s="115"/>
      <c r="T82" s="95"/>
      <c r="U82" s="141" t="s">
        <v>335</v>
      </c>
      <c r="V82" s="14"/>
    </row>
    <row r="83" spans="1:22" ht="28.5" customHeight="1">
      <c r="A83" s="113" t="s">
        <v>502</v>
      </c>
      <c r="B83" s="129" t="s">
        <v>501</v>
      </c>
      <c r="C83" s="114" t="s">
        <v>520</v>
      </c>
      <c r="D83" s="114"/>
      <c r="E83" s="114">
        <v>6</v>
      </c>
      <c r="F83" s="117"/>
      <c r="G83" s="114">
        <v>6</v>
      </c>
      <c r="H83" s="114"/>
      <c r="I83" s="114"/>
      <c r="J83" s="114"/>
      <c r="K83" s="114"/>
      <c r="L83" s="114"/>
      <c r="M83" s="114"/>
      <c r="N83" s="114">
        <v>6</v>
      </c>
      <c r="O83" s="114"/>
      <c r="P83" s="114"/>
      <c r="Q83" s="114"/>
      <c r="R83" s="114"/>
      <c r="S83" s="115"/>
      <c r="T83" s="95"/>
      <c r="U83" s="141"/>
      <c r="V83" s="14"/>
    </row>
    <row r="84" spans="1:22" s="1" customFormat="1" ht="40.5" customHeight="1">
      <c r="A84" s="118" t="s">
        <v>387</v>
      </c>
      <c r="B84" s="130" t="s">
        <v>388</v>
      </c>
      <c r="C84" s="117">
        <v>3</v>
      </c>
      <c r="D84" s="117">
        <v>2</v>
      </c>
      <c r="E84" s="114">
        <f t="shared" si="0"/>
        <v>516</v>
      </c>
      <c r="F84" s="117">
        <v>88</v>
      </c>
      <c r="G84" s="117">
        <v>428</v>
      </c>
      <c r="H84" s="117">
        <v>190</v>
      </c>
      <c r="I84" s="117">
        <f>I85+I87</f>
        <v>86</v>
      </c>
      <c r="J84" s="117">
        <v>20</v>
      </c>
      <c r="K84" s="117">
        <v>108</v>
      </c>
      <c r="L84" s="117"/>
      <c r="M84" s="117"/>
      <c r="N84" s="117">
        <v>24</v>
      </c>
      <c r="O84" s="117"/>
      <c r="P84" s="117"/>
      <c r="Q84" s="117">
        <f>SUM(Q85,Q87)</f>
        <v>0</v>
      </c>
      <c r="R84" s="117">
        <f>SUM(R85,R87)</f>
        <v>0</v>
      </c>
      <c r="S84" s="120"/>
      <c r="T84" s="96">
        <v>122</v>
      </c>
      <c r="U84" s="15">
        <f>U85+U87</f>
        <v>112</v>
      </c>
      <c r="V84" s="16">
        <v>44</v>
      </c>
    </row>
    <row r="85" spans="1:22" ht="50.25" customHeight="1">
      <c r="A85" s="113" t="s">
        <v>24</v>
      </c>
      <c r="B85" s="129" t="s">
        <v>389</v>
      </c>
      <c r="C85" s="114" t="s">
        <v>493</v>
      </c>
      <c r="D85" s="114" t="s">
        <v>490</v>
      </c>
      <c r="E85" s="114">
        <f t="shared" si="0"/>
        <v>248</v>
      </c>
      <c r="F85" s="117">
        <v>58</v>
      </c>
      <c r="G85" s="114">
        <v>190</v>
      </c>
      <c r="H85" s="114">
        <v>128</v>
      </c>
      <c r="I85" s="114">
        <v>56</v>
      </c>
      <c r="J85" s="114"/>
      <c r="K85" s="114"/>
      <c r="L85" s="114"/>
      <c r="M85" s="114"/>
      <c r="N85" s="114">
        <v>6</v>
      </c>
      <c r="O85" s="114"/>
      <c r="P85" s="114"/>
      <c r="Q85" s="114"/>
      <c r="R85" s="114"/>
      <c r="S85" s="115"/>
      <c r="T85" s="95">
        <v>122</v>
      </c>
      <c r="U85" s="13">
        <v>62</v>
      </c>
      <c r="V85" s="14"/>
    </row>
    <row r="86" spans="1:22" ht="50.25" customHeight="1">
      <c r="A86" s="113" t="s">
        <v>300</v>
      </c>
      <c r="B86" s="129" t="s">
        <v>392</v>
      </c>
      <c r="C86" s="114"/>
      <c r="D86" s="114"/>
      <c r="E86" s="114">
        <v>36</v>
      </c>
      <c r="F86" s="117"/>
      <c r="G86" s="114">
        <v>36</v>
      </c>
      <c r="H86" s="114"/>
      <c r="I86" s="114"/>
      <c r="J86" s="114"/>
      <c r="K86" s="114">
        <v>36</v>
      </c>
      <c r="L86" s="114"/>
      <c r="M86" s="114"/>
      <c r="N86" s="114"/>
      <c r="O86" s="114"/>
      <c r="P86" s="114"/>
      <c r="Q86" s="114"/>
      <c r="R86" s="114"/>
      <c r="S86" s="115"/>
      <c r="T86" s="95"/>
      <c r="U86" s="13"/>
      <c r="V86" s="142" t="s">
        <v>438</v>
      </c>
    </row>
    <row r="87" spans="1:22" ht="35.25" customHeight="1">
      <c r="A87" s="113" t="s">
        <v>76</v>
      </c>
      <c r="B87" s="129" t="s">
        <v>75</v>
      </c>
      <c r="C87" s="114" t="s">
        <v>493</v>
      </c>
      <c r="D87" s="114"/>
      <c r="E87" s="114">
        <v>148</v>
      </c>
      <c r="F87" s="117">
        <v>30</v>
      </c>
      <c r="G87" s="114">
        <v>118</v>
      </c>
      <c r="H87" s="114">
        <v>62</v>
      </c>
      <c r="I87" s="114">
        <v>30</v>
      </c>
      <c r="J87" s="114">
        <v>20</v>
      </c>
      <c r="K87" s="114"/>
      <c r="L87" s="114"/>
      <c r="M87" s="114"/>
      <c r="N87" s="114">
        <v>6</v>
      </c>
      <c r="O87" s="114"/>
      <c r="P87" s="114"/>
      <c r="Q87" s="114"/>
      <c r="R87" s="114"/>
      <c r="S87" s="115"/>
      <c r="T87" s="95"/>
      <c r="U87" s="13">
        <v>50</v>
      </c>
      <c r="V87" s="14">
        <v>62</v>
      </c>
    </row>
    <row r="88" spans="1:22" ht="48" customHeight="1">
      <c r="A88" s="113" t="s">
        <v>300</v>
      </c>
      <c r="B88" s="129" t="s">
        <v>413</v>
      </c>
      <c r="C88" s="114"/>
      <c r="D88" s="114"/>
      <c r="E88" s="114">
        <v>36</v>
      </c>
      <c r="F88" s="117"/>
      <c r="G88" s="114">
        <v>36</v>
      </c>
      <c r="H88" s="114"/>
      <c r="I88" s="114"/>
      <c r="J88" s="114"/>
      <c r="K88" s="114">
        <v>36</v>
      </c>
      <c r="L88" s="114"/>
      <c r="M88" s="114"/>
      <c r="N88" s="114"/>
      <c r="O88" s="114"/>
      <c r="P88" s="114"/>
      <c r="Q88" s="114"/>
      <c r="R88" s="114"/>
      <c r="S88" s="115"/>
      <c r="T88" s="95"/>
      <c r="U88" s="13"/>
      <c r="V88" s="142" t="s">
        <v>438</v>
      </c>
    </row>
    <row r="89" spans="1:22" ht="51" customHeight="1">
      <c r="A89" s="113" t="s">
        <v>390</v>
      </c>
      <c r="B89" s="129" t="s">
        <v>391</v>
      </c>
      <c r="C89" s="114"/>
      <c r="D89" s="114" t="s">
        <v>502</v>
      </c>
      <c r="E89" s="114">
        <v>36</v>
      </c>
      <c r="F89" s="117"/>
      <c r="G89" s="114">
        <v>36</v>
      </c>
      <c r="H89" s="114"/>
      <c r="I89" s="114"/>
      <c r="J89" s="114"/>
      <c r="K89" s="114">
        <v>36</v>
      </c>
      <c r="L89" s="114"/>
      <c r="M89" s="114"/>
      <c r="N89" s="114"/>
      <c r="O89" s="114"/>
      <c r="P89" s="114"/>
      <c r="Q89" s="114"/>
      <c r="R89" s="114"/>
      <c r="S89" s="115"/>
      <c r="T89" s="95"/>
      <c r="U89" s="13"/>
      <c r="V89" s="14" t="s">
        <v>439</v>
      </c>
    </row>
    <row r="90" spans="1:22" ht="22.5" customHeight="1">
      <c r="A90" s="113" t="s">
        <v>502</v>
      </c>
      <c r="B90" s="129" t="s">
        <v>501</v>
      </c>
      <c r="C90" s="114" t="s">
        <v>520</v>
      </c>
      <c r="D90" s="114"/>
      <c r="E90" s="114">
        <v>12</v>
      </c>
      <c r="F90" s="117"/>
      <c r="G90" s="114">
        <v>12</v>
      </c>
      <c r="H90" s="114"/>
      <c r="I90" s="114"/>
      <c r="J90" s="114"/>
      <c r="K90" s="114"/>
      <c r="L90" s="114"/>
      <c r="M90" s="114"/>
      <c r="N90" s="114">
        <v>12</v>
      </c>
      <c r="O90" s="114"/>
      <c r="P90" s="114"/>
      <c r="Q90" s="114"/>
      <c r="R90" s="114"/>
      <c r="S90" s="115"/>
      <c r="T90" s="95"/>
      <c r="U90" s="13"/>
      <c r="V90" s="14"/>
    </row>
    <row r="91" spans="1:22" s="1" customFormat="1" ht="48.75" customHeight="1">
      <c r="A91" s="118" t="s">
        <v>399</v>
      </c>
      <c r="B91" s="130" t="s">
        <v>403</v>
      </c>
      <c r="C91" s="117">
        <v>1</v>
      </c>
      <c r="D91" s="117">
        <v>1</v>
      </c>
      <c r="E91" s="114">
        <f t="shared" si="0"/>
        <v>244</v>
      </c>
      <c r="F91" s="117">
        <v>10</v>
      </c>
      <c r="G91" s="117">
        <f>G92+G93+G94</f>
        <v>234</v>
      </c>
      <c r="H91" s="117">
        <f>H92</f>
        <v>18</v>
      </c>
      <c r="I91" s="117">
        <f>I92</f>
        <v>18</v>
      </c>
      <c r="J91" s="117"/>
      <c r="K91" s="117">
        <v>180</v>
      </c>
      <c r="L91" s="117">
        <v>12</v>
      </c>
      <c r="M91" s="117"/>
      <c r="N91" s="117">
        <v>6</v>
      </c>
      <c r="O91" s="117"/>
      <c r="P91" s="117"/>
      <c r="Q91" s="117"/>
      <c r="R91" s="117"/>
      <c r="S91" s="120"/>
      <c r="T91" s="96"/>
      <c r="U91" s="15"/>
      <c r="V91" s="16">
        <v>36</v>
      </c>
    </row>
    <row r="92" spans="1:22" ht="51" customHeight="1">
      <c r="A92" s="113" t="s">
        <v>25</v>
      </c>
      <c r="B92" s="129" t="s">
        <v>404</v>
      </c>
      <c r="C92" s="114" t="s">
        <v>493</v>
      </c>
      <c r="D92" s="114"/>
      <c r="E92" s="114">
        <f>F92+G92</f>
        <v>64</v>
      </c>
      <c r="F92" s="117">
        <v>10</v>
      </c>
      <c r="G92" s="114">
        <v>54</v>
      </c>
      <c r="H92" s="114">
        <v>18</v>
      </c>
      <c r="I92" s="114">
        <v>18</v>
      </c>
      <c r="J92" s="114"/>
      <c r="K92" s="114"/>
      <c r="L92" s="114">
        <v>12</v>
      </c>
      <c r="M92" s="114"/>
      <c r="N92" s="114">
        <v>6</v>
      </c>
      <c r="O92" s="114"/>
      <c r="P92" s="114"/>
      <c r="Q92" s="114"/>
      <c r="R92" s="114"/>
      <c r="S92" s="115"/>
      <c r="T92" s="95"/>
      <c r="U92" s="13"/>
      <c r="V92" s="14">
        <v>36</v>
      </c>
    </row>
    <row r="93" spans="1:22" ht="15">
      <c r="A93" s="114" t="s">
        <v>301</v>
      </c>
      <c r="B93" s="114" t="s">
        <v>372</v>
      </c>
      <c r="C93" s="114"/>
      <c r="D93" s="114"/>
      <c r="E93" s="114">
        <v>72</v>
      </c>
      <c r="F93" s="117"/>
      <c r="G93" s="114">
        <v>72</v>
      </c>
      <c r="H93" s="114"/>
      <c r="I93" s="114"/>
      <c r="J93" s="114"/>
      <c r="K93" s="114">
        <v>72</v>
      </c>
      <c r="L93" s="114"/>
      <c r="M93" s="114"/>
      <c r="N93" s="114"/>
      <c r="O93" s="114"/>
      <c r="P93" s="114"/>
      <c r="Q93" s="114"/>
      <c r="R93" s="114"/>
      <c r="S93" s="115"/>
      <c r="T93" s="95"/>
      <c r="U93" s="13"/>
      <c r="V93" s="141" t="s">
        <v>507</v>
      </c>
    </row>
    <row r="94" spans="1:22" ht="69.75" customHeight="1" thickBot="1">
      <c r="A94" s="114" t="s">
        <v>401</v>
      </c>
      <c r="B94" s="116" t="s">
        <v>400</v>
      </c>
      <c r="C94" s="114"/>
      <c r="D94" s="114" t="s">
        <v>502</v>
      </c>
      <c r="E94" s="114">
        <v>108</v>
      </c>
      <c r="F94" s="114"/>
      <c r="G94" s="114">
        <v>108</v>
      </c>
      <c r="H94" s="114"/>
      <c r="I94" s="114"/>
      <c r="J94" s="114"/>
      <c r="K94" s="114">
        <v>108</v>
      </c>
      <c r="L94" s="114"/>
      <c r="M94" s="114"/>
      <c r="N94" s="114"/>
      <c r="O94" s="114"/>
      <c r="P94" s="114"/>
      <c r="Q94" s="114"/>
      <c r="R94" s="114"/>
      <c r="S94" s="115"/>
      <c r="T94" s="95"/>
      <c r="U94" s="13"/>
      <c r="V94" s="13" t="s">
        <v>436</v>
      </c>
    </row>
    <row r="95" spans="1:22" ht="15.75" thickBot="1">
      <c r="A95" s="131"/>
      <c r="B95" s="132" t="s">
        <v>281</v>
      </c>
      <c r="C95" s="105"/>
      <c r="D95" s="105"/>
      <c r="E95" s="105">
        <f>E6+E29</f>
        <v>6367</v>
      </c>
      <c r="F95" s="105">
        <v>847</v>
      </c>
      <c r="G95" s="105">
        <v>5580</v>
      </c>
      <c r="H95" s="105">
        <f>H6+H29</f>
        <v>2557</v>
      </c>
      <c r="I95" s="105">
        <f>I6+I29</f>
        <v>1393</v>
      </c>
      <c r="J95" s="105">
        <v>40</v>
      </c>
      <c r="K95" s="105">
        <v>1044</v>
      </c>
      <c r="L95" s="105">
        <v>354</v>
      </c>
      <c r="M95" s="105">
        <v>46</v>
      </c>
      <c r="N95" s="105">
        <v>182</v>
      </c>
      <c r="O95" s="105">
        <f>O6+O55</f>
        <v>594</v>
      </c>
      <c r="P95" s="105">
        <f>P6+P29</f>
        <v>810</v>
      </c>
      <c r="Q95" s="105">
        <f aca="true" t="shared" si="1" ref="Q95:V95">Q29</f>
        <v>576</v>
      </c>
      <c r="R95" s="105">
        <f t="shared" si="1"/>
        <v>576</v>
      </c>
      <c r="S95" s="127">
        <f t="shared" si="1"/>
        <v>504</v>
      </c>
      <c r="T95" s="98">
        <f t="shared" si="1"/>
        <v>576</v>
      </c>
      <c r="U95" s="25">
        <f t="shared" si="1"/>
        <v>450</v>
      </c>
      <c r="V95" s="26">
        <f t="shared" si="1"/>
        <v>198</v>
      </c>
    </row>
    <row r="96" spans="1:22" ht="20.25" customHeight="1">
      <c r="A96" s="118" t="s">
        <v>20</v>
      </c>
      <c r="B96" s="117" t="s">
        <v>412</v>
      </c>
      <c r="C96" s="117"/>
      <c r="D96" s="117"/>
      <c r="E96" s="117"/>
      <c r="F96" s="117"/>
      <c r="G96" s="117">
        <v>144</v>
      </c>
      <c r="H96" s="117"/>
      <c r="I96" s="117"/>
      <c r="J96" s="117"/>
      <c r="K96" s="117">
        <v>144</v>
      </c>
      <c r="L96" s="117"/>
      <c r="M96" s="117"/>
      <c r="N96" s="117"/>
      <c r="O96" s="117"/>
      <c r="P96" s="117"/>
      <c r="Q96" s="117"/>
      <c r="R96" s="117"/>
      <c r="S96" s="120"/>
      <c r="T96" s="96"/>
      <c r="U96" s="15"/>
      <c r="V96" s="16">
        <v>144</v>
      </c>
    </row>
    <row r="97" spans="1:22" s="1" customFormat="1" ht="21.75" customHeight="1">
      <c r="A97" s="137" t="s">
        <v>21</v>
      </c>
      <c r="B97" s="139" t="s">
        <v>409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v>18</v>
      </c>
      <c r="P97" s="117">
        <v>54</v>
      </c>
      <c r="Q97" s="117">
        <v>36</v>
      </c>
      <c r="R97" s="117">
        <v>36</v>
      </c>
      <c r="S97" s="120">
        <v>36</v>
      </c>
      <c r="T97" s="96">
        <v>36</v>
      </c>
      <c r="U97" s="15"/>
      <c r="V97" s="16">
        <v>36</v>
      </c>
    </row>
    <row r="98" spans="1:22" s="1" customFormat="1" ht="21.75" customHeight="1">
      <c r="A98" s="137"/>
      <c r="B98" s="139" t="s">
        <v>506</v>
      </c>
      <c r="C98" s="117"/>
      <c r="D98" s="117"/>
      <c r="E98" s="117"/>
      <c r="F98" s="117">
        <v>847</v>
      </c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20"/>
      <c r="T98" s="96"/>
      <c r="U98" s="15"/>
      <c r="V98" s="16"/>
    </row>
    <row r="99" spans="1:22" s="1" customFormat="1" ht="21.75" customHeight="1">
      <c r="A99" s="118"/>
      <c r="B99" s="117" t="s">
        <v>410</v>
      </c>
      <c r="C99" s="117"/>
      <c r="D99" s="117"/>
      <c r="E99" s="117"/>
      <c r="F99" s="117"/>
      <c r="G99" s="117"/>
      <c r="H99" s="117"/>
      <c r="I99" s="117"/>
      <c r="J99" s="117"/>
      <c r="K99" s="117">
        <v>684</v>
      </c>
      <c r="L99" s="117"/>
      <c r="M99" s="117"/>
      <c r="N99" s="117"/>
      <c r="O99" s="117"/>
      <c r="P99" s="117"/>
      <c r="Q99" s="117">
        <v>72</v>
      </c>
      <c r="R99" s="117">
        <v>144</v>
      </c>
      <c r="S99" s="120">
        <v>72</v>
      </c>
      <c r="T99" s="96">
        <v>252</v>
      </c>
      <c r="U99" s="15"/>
      <c r="V99" s="16">
        <v>144</v>
      </c>
    </row>
    <row r="100" spans="1:22" s="1" customFormat="1" ht="21.75" customHeight="1">
      <c r="A100" s="118" t="s">
        <v>19</v>
      </c>
      <c r="B100" s="130" t="s">
        <v>411</v>
      </c>
      <c r="C100" s="117"/>
      <c r="D100" s="117"/>
      <c r="E100" s="117"/>
      <c r="F100" s="117"/>
      <c r="G100" s="117"/>
      <c r="H100" s="117"/>
      <c r="I100" s="117"/>
      <c r="J100" s="117"/>
      <c r="K100" s="117">
        <v>360</v>
      </c>
      <c r="L100" s="117"/>
      <c r="M100" s="117"/>
      <c r="N100" s="117"/>
      <c r="O100" s="117"/>
      <c r="P100" s="117"/>
      <c r="Q100" s="117"/>
      <c r="R100" s="117">
        <v>72</v>
      </c>
      <c r="S100" s="120"/>
      <c r="T100" s="96"/>
      <c r="U100" s="15">
        <v>144</v>
      </c>
      <c r="V100" s="16">
        <v>144</v>
      </c>
    </row>
    <row r="101" spans="1:22" s="1" customFormat="1" ht="21.75" customHeight="1">
      <c r="A101" s="137" t="s">
        <v>402</v>
      </c>
      <c r="B101" s="138" t="s">
        <v>85</v>
      </c>
      <c r="C101" s="117"/>
      <c r="D101" s="117"/>
      <c r="E101" s="117"/>
      <c r="F101" s="117"/>
      <c r="G101" s="117">
        <v>216</v>
      </c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20"/>
      <c r="T101" s="96"/>
      <c r="U101" s="15"/>
      <c r="V101" s="16">
        <v>216</v>
      </c>
    </row>
    <row r="102" spans="1:22" s="1" customFormat="1" ht="21.75" customHeight="1">
      <c r="A102" s="118"/>
      <c r="B102" s="117" t="s">
        <v>56</v>
      </c>
      <c r="C102" s="117"/>
      <c r="D102" s="117"/>
      <c r="E102" s="117">
        <v>6787</v>
      </c>
      <c r="F102" s="117">
        <v>847</v>
      </c>
      <c r="G102" s="117">
        <f>O102+P102+Q102+R102+S102+T102+U102+V102</f>
        <v>5940</v>
      </c>
      <c r="H102" s="117"/>
      <c r="I102" s="117"/>
      <c r="J102" s="117"/>
      <c r="K102" s="117">
        <f>SUM(K96:K100)</f>
        <v>1188</v>
      </c>
      <c r="L102" s="117"/>
      <c r="M102" s="117"/>
      <c r="N102" s="117"/>
      <c r="O102" s="117">
        <f aca="true" t="shared" si="2" ref="O102:U102">SUM(O95:O100)</f>
        <v>612</v>
      </c>
      <c r="P102" s="117">
        <f t="shared" si="2"/>
        <v>864</v>
      </c>
      <c r="Q102" s="117">
        <f t="shared" si="2"/>
        <v>684</v>
      </c>
      <c r="R102" s="117">
        <f t="shared" si="2"/>
        <v>828</v>
      </c>
      <c r="S102" s="120">
        <f t="shared" si="2"/>
        <v>612</v>
      </c>
      <c r="T102" s="96">
        <f t="shared" si="2"/>
        <v>864</v>
      </c>
      <c r="U102" s="15">
        <f t="shared" si="2"/>
        <v>594</v>
      </c>
      <c r="V102" s="16">
        <f>SUM(V95:V101)</f>
        <v>882</v>
      </c>
    </row>
    <row r="103" spans="1:22" s="1" customFormat="1" ht="21.75" customHeight="1">
      <c r="A103" s="137"/>
      <c r="B103" s="138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20"/>
      <c r="T103" s="96"/>
      <c r="U103" s="15"/>
      <c r="V103" s="16"/>
    </row>
    <row r="104" spans="1:22" s="1" customFormat="1" ht="21.75" customHeight="1">
      <c r="A104" s="137"/>
      <c r="B104" s="138"/>
      <c r="C104" s="117"/>
      <c r="D104" s="117"/>
      <c r="E104" s="117"/>
      <c r="F104" s="117"/>
      <c r="G104" s="117">
        <f>SUM(G102:G103)</f>
        <v>5940</v>
      </c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20"/>
      <c r="T104" s="96"/>
      <c r="U104" s="15"/>
      <c r="V104" s="16"/>
    </row>
    <row r="105" spans="1:22" s="1" customFormat="1" ht="15">
      <c r="A105" s="118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20"/>
      <c r="T105" s="96"/>
      <c r="U105" s="15"/>
      <c r="V105" s="16"/>
    </row>
    <row r="106" spans="1:22" s="1" customFormat="1" ht="25.5" customHeight="1">
      <c r="A106" s="118"/>
      <c r="B106" s="130" t="s">
        <v>414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20"/>
      <c r="T106" s="96"/>
      <c r="U106" s="15"/>
      <c r="V106" s="16"/>
    </row>
    <row r="107" spans="1:22" s="1" customFormat="1" ht="15">
      <c r="A107" s="118" t="s">
        <v>48</v>
      </c>
      <c r="B107" s="117" t="s">
        <v>99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20"/>
      <c r="T107" s="96">
        <v>30</v>
      </c>
      <c r="U107" s="15"/>
      <c r="V107" s="16"/>
    </row>
    <row r="108" spans="1:22" ht="1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95"/>
      <c r="U108" s="13"/>
      <c r="V108" s="14"/>
    </row>
    <row r="109" spans="1:22" ht="29.25" customHeight="1">
      <c r="A109" s="210" t="s">
        <v>514</v>
      </c>
      <c r="B109" s="211"/>
      <c r="C109" s="211"/>
      <c r="D109" s="211"/>
      <c r="E109" s="211"/>
      <c r="F109" s="212"/>
      <c r="G109" s="219" t="s">
        <v>56</v>
      </c>
      <c r="H109" s="208" t="s">
        <v>508</v>
      </c>
      <c r="I109" s="209"/>
      <c r="J109" s="209"/>
      <c r="K109" s="209"/>
      <c r="L109" s="209"/>
      <c r="M109" s="209"/>
      <c r="N109" s="209"/>
      <c r="O109" s="114">
        <v>13</v>
      </c>
      <c r="P109" s="114">
        <v>13</v>
      </c>
      <c r="Q109" s="114">
        <v>12</v>
      </c>
      <c r="R109" s="114">
        <v>13</v>
      </c>
      <c r="S109" s="115">
        <v>12</v>
      </c>
      <c r="T109" s="95">
        <v>11</v>
      </c>
      <c r="U109" s="13">
        <v>10</v>
      </c>
      <c r="V109" s="14">
        <v>6</v>
      </c>
    </row>
    <row r="110" spans="1:22" ht="27" customHeight="1">
      <c r="A110" s="213"/>
      <c r="B110" s="214"/>
      <c r="C110" s="214"/>
      <c r="D110" s="214"/>
      <c r="E110" s="214"/>
      <c r="F110" s="215"/>
      <c r="G110" s="220"/>
      <c r="H110" s="208" t="s">
        <v>509</v>
      </c>
      <c r="I110" s="209"/>
      <c r="J110" s="209"/>
      <c r="K110" s="209"/>
      <c r="L110" s="209"/>
      <c r="M110" s="209"/>
      <c r="N110" s="209"/>
      <c r="O110" s="114">
        <v>0</v>
      </c>
      <c r="P110" s="114">
        <v>0</v>
      </c>
      <c r="Q110" s="114">
        <v>2</v>
      </c>
      <c r="R110" s="114">
        <v>4</v>
      </c>
      <c r="S110" s="115">
        <v>2</v>
      </c>
      <c r="T110" s="95">
        <v>7</v>
      </c>
      <c r="U110" s="13">
        <v>0</v>
      </c>
      <c r="V110" s="14">
        <v>4</v>
      </c>
    </row>
    <row r="111" spans="1:22" ht="32.25" customHeight="1">
      <c r="A111" s="213"/>
      <c r="B111" s="214"/>
      <c r="C111" s="214"/>
      <c r="D111" s="214"/>
      <c r="E111" s="214"/>
      <c r="F111" s="215"/>
      <c r="G111" s="220"/>
      <c r="H111" s="208" t="s">
        <v>510</v>
      </c>
      <c r="I111" s="209"/>
      <c r="J111" s="209"/>
      <c r="K111" s="209"/>
      <c r="L111" s="209"/>
      <c r="M111" s="209"/>
      <c r="N111" s="209"/>
      <c r="O111" s="114">
        <v>0</v>
      </c>
      <c r="P111" s="114">
        <v>0</v>
      </c>
      <c r="Q111" s="114">
        <v>0</v>
      </c>
      <c r="R111" s="114">
        <v>2</v>
      </c>
      <c r="S111" s="115">
        <v>0</v>
      </c>
      <c r="T111" s="95">
        <v>0</v>
      </c>
      <c r="U111" s="13">
        <v>4</v>
      </c>
      <c r="V111" s="14">
        <v>4</v>
      </c>
    </row>
    <row r="112" spans="1:22" ht="33" customHeight="1">
      <c r="A112" s="213"/>
      <c r="B112" s="214"/>
      <c r="C112" s="214"/>
      <c r="D112" s="214"/>
      <c r="E112" s="214"/>
      <c r="F112" s="215"/>
      <c r="G112" s="220"/>
      <c r="H112" s="208" t="s">
        <v>515</v>
      </c>
      <c r="I112" s="209"/>
      <c r="J112" s="209"/>
      <c r="K112" s="209"/>
      <c r="L112" s="209"/>
      <c r="M112" s="209"/>
      <c r="N112" s="209"/>
      <c r="O112" s="114">
        <v>0</v>
      </c>
      <c r="P112" s="114">
        <v>0</v>
      </c>
      <c r="Q112" s="114">
        <v>0</v>
      </c>
      <c r="R112" s="114">
        <v>0</v>
      </c>
      <c r="S112" s="115">
        <v>0</v>
      </c>
      <c r="T112" s="95">
        <v>0</v>
      </c>
      <c r="U112" s="13">
        <v>0</v>
      </c>
      <c r="V112" s="14">
        <v>4</v>
      </c>
    </row>
    <row r="113" spans="1:22" ht="33" customHeight="1">
      <c r="A113" s="213"/>
      <c r="B113" s="214"/>
      <c r="C113" s="214"/>
      <c r="D113" s="214"/>
      <c r="E113" s="214"/>
      <c r="F113" s="215"/>
      <c r="G113" s="220"/>
      <c r="H113" s="208" t="s">
        <v>511</v>
      </c>
      <c r="I113" s="222"/>
      <c r="J113" s="222"/>
      <c r="K113" s="222"/>
      <c r="L113" s="222"/>
      <c r="M113" s="222"/>
      <c r="N113" s="223"/>
      <c r="O113" s="114">
        <v>1</v>
      </c>
      <c r="P113" s="114">
        <v>4</v>
      </c>
      <c r="Q113" s="114">
        <v>2</v>
      </c>
      <c r="R113" s="114">
        <v>6</v>
      </c>
      <c r="S113" s="115">
        <v>2</v>
      </c>
      <c r="T113" s="95">
        <v>3</v>
      </c>
      <c r="U113" s="13">
        <v>2</v>
      </c>
      <c r="V113" s="14">
        <v>3</v>
      </c>
    </row>
    <row r="114" spans="1:22" ht="33" customHeight="1">
      <c r="A114" s="213"/>
      <c r="B114" s="214"/>
      <c r="C114" s="214"/>
      <c r="D114" s="214"/>
      <c r="E114" s="214"/>
      <c r="F114" s="215"/>
      <c r="G114" s="220"/>
      <c r="H114" s="208" t="s">
        <v>512</v>
      </c>
      <c r="I114" s="209"/>
      <c r="J114" s="209"/>
      <c r="K114" s="209"/>
      <c r="L114" s="209"/>
      <c r="M114" s="209"/>
      <c r="N114" s="209"/>
      <c r="O114" s="114">
        <v>0</v>
      </c>
      <c r="P114" s="114">
        <v>0</v>
      </c>
      <c r="Q114" s="114">
        <v>0</v>
      </c>
      <c r="R114" s="114">
        <v>1</v>
      </c>
      <c r="S114" s="115">
        <v>0</v>
      </c>
      <c r="T114" s="95">
        <v>0</v>
      </c>
      <c r="U114" s="13">
        <v>1</v>
      </c>
      <c r="V114" s="14">
        <v>2</v>
      </c>
    </row>
    <row r="115" spans="1:22" ht="34.5" customHeight="1">
      <c r="A115" s="216"/>
      <c r="B115" s="217"/>
      <c r="C115" s="217"/>
      <c r="D115" s="217"/>
      <c r="E115" s="217"/>
      <c r="F115" s="218"/>
      <c r="G115" s="221"/>
      <c r="H115" s="208" t="s">
        <v>513</v>
      </c>
      <c r="I115" s="209"/>
      <c r="J115" s="209"/>
      <c r="K115" s="209"/>
      <c r="L115" s="209"/>
      <c r="M115" s="209"/>
      <c r="N115" s="209"/>
      <c r="O115" s="114">
        <v>2</v>
      </c>
      <c r="P115" s="114">
        <v>8</v>
      </c>
      <c r="Q115" s="114">
        <v>5</v>
      </c>
      <c r="R115" s="114">
        <v>5</v>
      </c>
      <c r="S115" s="115">
        <v>4</v>
      </c>
      <c r="T115" s="95">
        <v>5</v>
      </c>
      <c r="U115" s="13">
        <v>3</v>
      </c>
      <c r="V115" s="14">
        <v>1</v>
      </c>
    </row>
    <row r="116" spans="1:19" ht="12.75">
      <c r="A116" s="29"/>
      <c r="B116" s="13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34"/>
      <c r="P116" s="134"/>
      <c r="Q116" s="134"/>
      <c r="R116" s="134"/>
      <c r="S116" s="134"/>
    </row>
    <row r="117" spans="1:19" ht="12.75">
      <c r="A117" s="29"/>
      <c r="B117" s="133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134"/>
      <c r="P117" s="134"/>
      <c r="Q117" s="134"/>
      <c r="R117" s="134"/>
      <c r="S117" s="134"/>
    </row>
    <row r="118" spans="1:19" ht="12.75">
      <c r="A118" s="29"/>
      <c r="B118" s="133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34"/>
      <c r="P118" s="134"/>
      <c r="Q118" s="134"/>
      <c r="R118" s="134"/>
      <c r="S118" s="134"/>
    </row>
    <row r="119" spans="1:19" ht="12.75">
      <c r="A119" s="29"/>
      <c r="B119" s="133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34"/>
      <c r="P119" s="134"/>
      <c r="Q119" s="134"/>
      <c r="R119" s="134"/>
      <c r="S119" s="134"/>
    </row>
  </sheetData>
  <sheetProtection/>
  <mergeCells count="25">
    <mergeCell ref="A1:V1"/>
    <mergeCell ref="O2:V2"/>
    <mergeCell ref="O3:P3"/>
    <mergeCell ref="Q3:R3"/>
    <mergeCell ref="S3:T3"/>
    <mergeCell ref="U3:V3"/>
    <mergeCell ref="A2:A4"/>
    <mergeCell ref="H3:N3"/>
    <mergeCell ref="B2:B4"/>
    <mergeCell ref="C2:D3"/>
    <mergeCell ref="H115:N115"/>
    <mergeCell ref="A109:F115"/>
    <mergeCell ref="G109:G115"/>
    <mergeCell ref="H109:N109"/>
    <mergeCell ref="H110:N110"/>
    <mergeCell ref="H111:N111"/>
    <mergeCell ref="H112:N112"/>
    <mergeCell ref="H113:N113"/>
    <mergeCell ref="H114:N114"/>
    <mergeCell ref="G2:N2"/>
    <mergeCell ref="A15:B15"/>
    <mergeCell ref="A24:B24"/>
    <mergeCell ref="G3:G4"/>
    <mergeCell ref="E2:E4"/>
    <mergeCell ref="F2:F4"/>
  </mergeCells>
  <printOptions/>
  <pageMargins left="0.75" right="0.75" top="0.56" bottom="0.55" header="0.5" footer="0.5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F59" sqref="F59"/>
    </sheetView>
  </sheetViews>
  <sheetFormatPr defaultColWidth="9.140625" defaultRowHeight="12.75"/>
  <cols>
    <col min="1" max="1" width="3.7109375" style="52" customWidth="1"/>
    <col min="2" max="2" width="4.28125" style="52" customWidth="1"/>
    <col min="3" max="3" width="7.7109375" style="52" customWidth="1"/>
    <col min="4" max="4" width="22.00390625" style="52" customWidth="1"/>
    <col min="5" max="5" width="9.28125" style="52" customWidth="1"/>
    <col min="6" max="6" width="79.28125" style="52" customWidth="1"/>
  </cols>
  <sheetData>
    <row r="1" spans="1:6" ht="5.25" customHeight="1">
      <c r="A1" s="41"/>
      <c r="B1" s="42"/>
      <c r="C1" s="42"/>
      <c r="D1" s="42"/>
      <c r="E1" s="42"/>
      <c r="F1" s="43"/>
    </row>
    <row r="2" spans="1:6" s="90" customFormat="1" ht="13.5">
      <c r="A2" s="247" t="s">
        <v>202</v>
      </c>
      <c r="B2" s="248"/>
      <c r="C2" s="248"/>
      <c r="D2" s="248"/>
      <c r="E2" s="248"/>
      <c r="F2" s="249"/>
    </row>
    <row r="3" spans="1:6" ht="42.75" customHeight="1">
      <c r="A3" s="44"/>
      <c r="B3" s="45" t="s">
        <v>191</v>
      </c>
      <c r="C3" s="46" t="s">
        <v>203</v>
      </c>
      <c r="D3" s="46" t="s">
        <v>204</v>
      </c>
      <c r="E3" s="258" t="s">
        <v>205</v>
      </c>
      <c r="F3" s="259"/>
    </row>
    <row r="4" spans="1:6" ht="20.25" customHeight="1">
      <c r="A4" s="47"/>
      <c r="B4" s="243">
        <v>1</v>
      </c>
      <c r="C4" s="245" t="s">
        <v>445</v>
      </c>
      <c r="D4" s="246"/>
      <c r="E4" s="48" t="s">
        <v>211</v>
      </c>
      <c r="F4" s="49" t="s">
        <v>446</v>
      </c>
    </row>
    <row r="5" spans="1:6" ht="18.75" customHeight="1">
      <c r="A5" s="47"/>
      <c r="B5" s="243"/>
      <c r="C5" s="245"/>
      <c r="D5" s="246"/>
      <c r="E5" s="50" t="s">
        <v>211</v>
      </c>
      <c r="F5" s="51" t="s">
        <v>447</v>
      </c>
    </row>
    <row r="6" spans="1:6" ht="18.75" customHeight="1">
      <c r="A6" s="47"/>
      <c r="B6" s="243"/>
      <c r="C6" s="245"/>
      <c r="D6" s="246"/>
      <c r="E6" s="50" t="s">
        <v>211</v>
      </c>
      <c r="F6" s="51" t="s">
        <v>448</v>
      </c>
    </row>
    <row r="7" spans="1:6" ht="18.75" customHeight="1">
      <c r="A7" s="47"/>
      <c r="B7" s="243"/>
      <c r="C7" s="245"/>
      <c r="D7" s="246"/>
      <c r="E7" s="50" t="s">
        <v>211</v>
      </c>
      <c r="F7" s="51" t="s">
        <v>449</v>
      </c>
    </row>
    <row r="8" spans="1:6" ht="16.5" customHeight="1">
      <c r="A8" s="47"/>
      <c r="B8" s="243"/>
      <c r="C8" s="245"/>
      <c r="D8" s="246"/>
      <c r="E8" s="50" t="s">
        <v>211</v>
      </c>
      <c r="F8" s="51" t="s">
        <v>450</v>
      </c>
    </row>
    <row r="9" spans="1:6" ht="19.5" customHeight="1">
      <c r="A9" s="47"/>
      <c r="B9" s="243">
        <v>2</v>
      </c>
      <c r="C9" s="245" t="s">
        <v>460</v>
      </c>
      <c r="D9" s="246"/>
      <c r="E9" s="48" t="s">
        <v>213</v>
      </c>
      <c r="F9" s="49" t="s">
        <v>452</v>
      </c>
    </row>
    <row r="10" spans="1:6" ht="18.75" customHeight="1">
      <c r="A10" s="47"/>
      <c r="B10" s="243"/>
      <c r="C10" s="245"/>
      <c r="D10" s="246"/>
      <c r="E10" s="50" t="s">
        <v>213</v>
      </c>
      <c r="F10" s="51" t="s">
        <v>451</v>
      </c>
    </row>
    <row r="11" spans="1:6" ht="15" customHeight="1">
      <c r="A11" s="47"/>
      <c r="B11" s="243"/>
      <c r="C11" s="245"/>
      <c r="D11" s="246"/>
      <c r="E11" s="50" t="s">
        <v>213</v>
      </c>
      <c r="F11" s="51" t="s">
        <v>447</v>
      </c>
    </row>
    <row r="12" spans="1:6" ht="17.25" customHeight="1">
      <c r="A12" s="47"/>
      <c r="B12" s="243"/>
      <c r="C12" s="245"/>
      <c r="D12" s="246"/>
      <c r="E12" s="50" t="s">
        <v>213</v>
      </c>
      <c r="F12" s="51" t="s">
        <v>453</v>
      </c>
    </row>
    <row r="13" spans="1:6" ht="15.75" customHeight="1">
      <c r="A13" s="47"/>
      <c r="B13" s="243">
        <v>3</v>
      </c>
      <c r="C13" s="245" t="s">
        <v>445</v>
      </c>
      <c r="D13" s="246" t="s">
        <v>461</v>
      </c>
      <c r="E13" s="48" t="s">
        <v>213</v>
      </c>
      <c r="F13" s="49" t="s">
        <v>446</v>
      </c>
    </row>
    <row r="14" spans="1:6" ht="15.75" customHeight="1">
      <c r="A14" s="47"/>
      <c r="B14" s="243"/>
      <c r="C14" s="245"/>
      <c r="D14" s="246"/>
      <c r="E14" s="48" t="s">
        <v>213</v>
      </c>
      <c r="F14" s="51" t="s">
        <v>448</v>
      </c>
    </row>
    <row r="15" spans="1:6" ht="18" customHeight="1">
      <c r="A15" s="47"/>
      <c r="B15" s="243"/>
      <c r="C15" s="245"/>
      <c r="D15" s="246"/>
      <c r="E15" s="50" t="s">
        <v>213</v>
      </c>
      <c r="F15" s="49" t="s">
        <v>454</v>
      </c>
    </row>
    <row r="16" spans="1:6" ht="13.5" customHeight="1">
      <c r="A16" s="47"/>
      <c r="B16" s="243"/>
      <c r="C16" s="245"/>
      <c r="D16" s="246"/>
      <c r="E16" s="50" t="s">
        <v>213</v>
      </c>
      <c r="F16" s="51" t="s">
        <v>455</v>
      </c>
    </row>
    <row r="17" spans="1:6" ht="13.5" customHeight="1">
      <c r="A17" s="47"/>
      <c r="B17" s="243"/>
      <c r="C17" s="245"/>
      <c r="D17" s="246"/>
      <c r="E17" s="50" t="s">
        <v>213</v>
      </c>
      <c r="F17" s="51" t="s">
        <v>457</v>
      </c>
    </row>
    <row r="18" spans="1:6" ht="16.5" customHeight="1">
      <c r="A18" s="47"/>
      <c r="B18" s="243"/>
      <c r="C18" s="245"/>
      <c r="D18" s="246"/>
      <c r="E18" s="50" t="s">
        <v>213</v>
      </c>
      <c r="F18" s="51" t="s">
        <v>456</v>
      </c>
    </row>
    <row r="19" spans="1:6" ht="18" customHeight="1">
      <c r="A19" s="47"/>
      <c r="B19" s="243">
        <v>4</v>
      </c>
      <c r="C19" s="245" t="s">
        <v>445</v>
      </c>
      <c r="D19" s="246" t="s">
        <v>461</v>
      </c>
      <c r="E19" s="48" t="s">
        <v>218</v>
      </c>
      <c r="F19" s="51" t="s">
        <v>304</v>
      </c>
    </row>
    <row r="20" spans="1:6" ht="18" customHeight="1">
      <c r="A20" s="47"/>
      <c r="B20" s="243"/>
      <c r="C20" s="245"/>
      <c r="D20" s="246"/>
      <c r="E20" s="48" t="s">
        <v>218</v>
      </c>
      <c r="F20" s="51" t="s">
        <v>458</v>
      </c>
    </row>
    <row r="21" spans="1:6" ht="18" customHeight="1">
      <c r="A21" s="47"/>
      <c r="B21" s="243"/>
      <c r="C21" s="245"/>
      <c r="D21" s="246"/>
      <c r="E21" s="50" t="s">
        <v>218</v>
      </c>
      <c r="F21" s="51" t="s">
        <v>459</v>
      </c>
    </row>
    <row r="22" spans="1:6" ht="31.5" customHeight="1">
      <c r="A22" s="47"/>
      <c r="B22" s="243"/>
      <c r="C22" s="245"/>
      <c r="D22" s="246"/>
      <c r="E22" s="50" t="s">
        <v>218</v>
      </c>
      <c r="F22" s="51" t="s">
        <v>223</v>
      </c>
    </row>
    <row r="23" spans="1:6" ht="15" customHeight="1">
      <c r="A23" s="47"/>
      <c r="B23" s="243">
        <v>5</v>
      </c>
      <c r="C23" s="245" t="s">
        <v>207</v>
      </c>
      <c r="D23" s="246" t="s">
        <v>208</v>
      </c>
      <c r="E23" s="48" t="s">
        <v>221</v>
      </c>
      <c r="F23" s="51" t="s">
        <v>462</v>
      </c>
    </row>
    <row r="24" spans="1:6" ht="13.5" customHeight="1">
      <c r="A24" s="47"/>
      <c r="B24" s="243"/>
      <c r="C24" s="245"/>
      <c r="D24" s="246"/>
      <c r="E24" s="48" t="s">
        <v>221</v>
      </c>
      <c r="F24" s="51" t="s">
        <v>305</v>
      </c>
    </row>
    <row r="25" spans="1:6" ht="14.25" customHeight="1">
      <c r="A25" s="47"/>
      <c r="B25" s="243"/>
      <c r="C25" s="245"/>
      <c r="D25" s="246"/>
      <c r="E25" s="48" t="s">
        <v>221</v>
      </c>
      <c r="F25" s="51" t="s">
        <v>306</v>
      </c>
    </row>
    <row r="26" spans="1:6" ht="25.5" customHeight="1">
      <c r="A26" s="47"/>
      <c r="B26" s="243"/>
      <c r="C26" s="245"/>
      <c r="D26" s="246"/>
      <c r="E26" s="48" t="s">
        <v>221</v>
      </c>
      <c r="F26" s="51" t="s">
        <v>302</v>
      </c>
    </row>
    <row r="27" spans="1:6" ht="18" customHeight="1">
      <c r="A27" s="47"/>
      <c r="B27" s="243"/>
      <c r="C27" s="245"/>
      <c r="D27" s="246"/>
      <c r="E27" s="48" t="s">
        <v>221</v>
      </c>
      <c r="F27" s="51" t="s">
        <v>465</v>
      </c>
    </row>
    <row r="28" spans="1:6" ht="18" customHeight="1">
      <c r="A28" s="47"/>
      <c r="B28" s="243">
        <v>6</v>
      </c>
      <c r="C28" s="245" t="s">
        <v>210</v>
      </c>
      <c r="D28" s="246" t="s">
        <v>461</v>
      </c>
      <c r="E28" s="48" t="s">
        <v>221</v>
      </c>
      <c r="F28" s="51" t="s">
        <v>464</v>
      </c>
    </row>
    <row r="29" spans="1:6" ht="18" customHeight="1">
      <c r="A29" s="47"/>
      <c r="B29" s="243"/>
      <c r="C29" s="245"/>
      <c r="D29" s="246"/>
      <c r="E29" s="48" t="s">
        <v>221</v>
      </c>
      <c r="F29" s="49" t="s">
        <v>303</v>
      </c>
    </row>
    <row r="30" spans="1:6" ht="19.5" customHeight="1">
      <c r="A30" s="47"/>
      <c r="B30" s="243"/>
      <c r="C30" s="245"/>
      <c r="D30" s="246"/>
      <c r="E30" s="50" t="s">
        <v>221</v>
      </c>
      <c r="F30" s="51" t="s">
        <v>463</v>
      </c>
    </row>
    <row r="31" spans="1:6" ht="18" customHeight="1">
      <c r="A31" s="47"/>
      <c r="B31" s="243"/>
      <c r="C31" s="245"/>
      <c r="D31" s="246"/>
      <c r="E31" s="50" t="s">
        <v>221</v>
      </c>
      <c r="F31" s="49" t="s">
        <v>307</v>
      </c>
    </row>
    <row r="32" spans="1:6" ht="15" customHeight="1">
      <c r="A32" s="47"/>
      <c r="B32" s="250" t="s">
        <v>224</v>
      </c>
      <c r="C32" s="252" t="s">
        <v>207</v>
      </c>
      <c r="D32" s="254" t="s">
        <v>208</v>
      </c>
      <c r="E32" s="48" t="s">
        <v>226</v>
      </c>
      <c r="F32" s="49" t="s">
        <v>307</v>
      </c>
    </row>
    <row r="33" spans="1:6" ht="15" customHeight="1">
      <c r="A33" s="47"/>
      <c r="B33" s="251"/>
      <c r="C33" s="253"/>
      <c r="D33" s="255"/>
      <c r="E33" s="48" t="s">
        <v>226</v>
      </c>
      <c r="F33" s="51" t="s">
        <v>308</v>
      </c>
    </row>
    <row r="34" spans="1:6" ht="15" customHeight="1">
      <c r="A34" s="47"/>
      <c r="B34" s="250">
        <v>11</v>
      </c>
      <c r="C34" s="252" t="s">
        <v>210</v>
      </c>
      <c r="D34" s="254" t="s">
        <v>461</v>
      </c>
      <c r="E34" s="50" t="s">
        <v>226</v>
      </c>
      <c r="F34" s="51" t="s">
        <v>466</v>
      </c>
    </row>
    <row r="35" spans="1:6" ht="15" customHeight="1">
      <c r="A35" s="47"/>
      <c r="B35" s="251"/>
      <c r="C35" s="253"/>
      <c r="D35" s="255"/>
      <c r="E35" s="50" t="s">
        <v>226</v>
      </c>
      <c r="F35" s="51" t="s">
        <v>467</v>
      </c>
    </row>
    <row r="36" spans="1:6" ht="15" customHeight="1">
      <c r="A36" s="47"/>
      <c r="B36" s="251"/>
      <c r="C36" s="253"/>
      <c r="D36" s="255"/>
      <c r="E36" s="50" t="s">
        <v>226</v>
      </c>
      <c r="F36" s="51" t="s">
        <v>469</v>
      </c>
    </row>
    <row r="37" spans="1:6" ht="15" customHeight="1">
      <c r="A37" s="47"/>
      <c r="B37" s="257"/>
      <c r="C37" s="257"/>
      <c r="D37" s="255"/>
      <c r="E37" s="50" t="s">
        <v>226</v>
      </c>
      <c r="F37" s="51" t="s">
        <v>468</v>
      </c>
    </row>
    <row r="38" spans="1:6" ht="33.75" customHeight="1">
      <c r="A38" s="47"/>
      <c r="B38" s="182"/>
      <c r="C38" s="182"/>
      <c r="D38" s="256"/>
      <c r="E38" s="50" t="s">
        <v>226</v>
      </c>
      <c r="F38" s="51" t="s">
        <v>309</v>
      </c>
    </row>
    <row r="39" spans="1:6" ht="15.75" customHeight="1">
      <c r="A39" s="47"/>
      <c r="B39" s="243" t="s">
        <v>227</v>
      </c>
      <c r="C39" s="245" t="s">
        <v>207</v>
      </c>
      <c r="D39" s="246" t="s">
        <v>208</v>
      </c>
      <c r="E39" s="48" t="s">
        <v>228</v>
      </c>
      <c r="F39" s="49" t="s">
        <v>310</v>
      </c>
    </row>
    <row r="40" spans="1:6" ht="15.75" customHeight="1">
      <c r="A40" s="47"/>
      <c r="B40" s="243"/>
      <c r="C40" s="245"/>
      <c r="D40" s="246"/>
      <c r="E40" s="48" t="s">
        <v>228</v>
      </c>
      <c r="F40" s="49" t="s">
        <v>311</v>
      </c>
    </row>
    <row r="41" spans="1:6" ht="15.75" customHeight="1">
      <c r="A41" s="47"/>
      <c r="B41" s="243"/>
      <c r="C41" s="245"/>
      <c r="D41" s="246"/>
      <c r="E41" s="48" t="s">
        <v>228</v>
      </c>
      <c r="F41" s="51" t="s">
        <v>469</v>
      </c>
    </row>
    <row r="42" spans="1:6" ht="15.75" customHeight="1">
      <c r="A42" s="47"/>
      <c r="B42" s="243"/>
      <c r="C42" s="245"/>
      <c r="D42" s="246"/>
      <c r="E42" s="48" t="s">
        <v>228</v>
      </c>
      <c r="F42" s="51" t="s">
        <v>470</v>
      </c>
    </row>
    <row r="43" spans="1:6" ht="28.5" customHeight="1">
      <c r="A43" s="47"/>
      <c r="B43" s="243"/>
      <c r="C43" s="245"/>
      <c r="D43" s="246"/>
      <c r="E43" s="50" t="s">
        <v>228</v>
      </c>
      <c r="F43" s="51" t="s">
        <v>471</v>
      </c>
    </row>
    <row r="44" spans="1:6" ht="16.5" customHeight="1">
      <c r="A44" s="47"/>
      <c r="B44" s="243"/>
      <c r="C44" s="245"/>
      <c r="D44" s="246"/>
      <c r="E44" s="50" t="s">
        <v>228</v>
      </c>
      <c r="F44" s="51" t="s">
        <v>472</v>
      </c>
    </row>
    <row r="45" spans="1:6" ht="15" customHeight="1">
      <c r="A45" s="47"/>
      <c r="B45" s="243" t="s">
        <v>229</v>
      </c>
      <c r="C45" s="245" t="s">
        <v>210</v>
      </c>
      <c r="D45" s="246" t="s">
        <v>461</v>
      </c>
      <c r="E45" s="48" t="s">
        <v>228</v>
      </c>
      <c r="F45" s="49" t="s">
        <v>312</v>
      </c>
    </row>
    <row r="46" spans="1:6" ht="17.25" customHeight="1">
      <c r="A46" s="47"/>
      <c r="B46" s="243"/>
      <c r="C46" s="245"/>
      <c r="D46" s="246"/>
      <c r="E46" s="50" t="s">
        <v>228</v>
      </c>
      <c r="F46" s="51" t="s">
        <v>464</v>
      </c>
    </row>
    <row r="47" spans="1:6" ht="14.25" customHeight="1">
      <c r="A47" s="47"/>
      <c r="B47" s="243"/>
      <c r="C47" s="245"/>
      <c r="D47" s="246"/>
      <c r="E47" s="50" t="s">
        <v>228</v>
      </c>
      <c r="F47" s="49" t="s">
        <v>303</v>
      </c>
    </row>
    <row r="48" spans="1:6" ht="15.75" customHeight="1">
      <c r="A48" s="47"/>
      <c r="B48" s="243"/>
      <c r="C48" s="245"/>
      <c r="D48" s="246"/>
      <c r="E48" s="50" t="s">
        <v>228</v>
      </c>
      <c r="F48" s="51" t="s">
        <v>473</v>
      </c>
    </row>
    <row r="49" spans="1:6" ht="15.75" customHeight="1">
      <c r="A49" s="47"/>
      <c r="B49" s="243"/>
      <c r="C49" s="245"/>
      <c r="D49" s="246"/>
      <c r="E49" s="50" t="s">
        <v>228</v>
      </c>
      <c r="F49" s="51" t="s">
        <v>474</v>
      </c>
    </row>
    <row r="50" spans="1:6" ht="14.25" customHeight="1">
      <c r="A50" s="47"/>
      <c r="B50" s="243">
        <v>15</v>
      </c>
      <c r="C50" s="245" t="s">
        <v>207</v>
      </c>
      <c r="D50" s="246" t="s">
        <v>208</v>
      </c>
      <c r="E50" s="48" t="s">
        <v>230</v>
      </c>
      <c r="F50" s="49" t="s">
        <v>303</v>
      </c>
    </row>
    <row r="51" spans="1:6" ht="14.25" customHeight="1">
      <c r="A51" s="47"/>
      <c r="B51" s="243"/>
      <c r="C51" s="245"/>
      <c r="D51" s="246"/>
      <c r="E51" s="50" t="s">
        <v>230</v>
      </c>
      <c r="F51" s="51" t="s">
        <v>222</v>
      </c>
    </row>
    <row r="52" spans="1:6" ht="14.25" customHeight="1">
      <c r="A52" s="47"/>
      <c r="B52" s="243"/>
      <c r="C52" s="245"/>
      <c r="D52" s="246"/>
      <c r="E52" s="50" t="s">
        <v>230</v>
      </c>
      <c r="F52" s="49" t="s">
        <v>313</v>
      </c>
    </row>
    <row r="53" spans="1:6" ht="14.25" customHeight="1">
      <c r="A53" s="47"/>
      <c r="B53" s="243"/>
      <c r="C53" s="245"/>
      <c r="D53" s="246"/>
      <c r="E53" s="50" t="s">
        <v>230</v>
      </c>
      <c r="F53" s="51" t="s">
        <v>231</v>
      </c>
    </row>
    <row r="54" spans="1:6" ht="14.25" customHeight="1">
      <c r="A54" s="47"/>
      <c r="B54" s="243"/>
      <c r="C54" s="245"/>
      <c r="D54" s="246"/>
      <c r="E54" s="50" t="s">
        <v>230</v>
      </c>
      <c r="F54" s="51" t="s">
        <v>475</v>
      </c>
    </row>
    <row r="55" spans="1:6" ht="15" customHeight="1">
      <c r="A55" s="47"/>
      <c r="B55" s="243"/>
      <c r="C55" s="245"/>
      <c r="D55" s="246"/>
      <c r="E55" s="50" t="s">
        <v>230</v>
      </c>
      <c r="F55" s="51" t="s">
        <v>476</v>
      </c>
    </row>
    <row r="56" spans="1:6" ht="14.25" customHeight="1">
      <c r="A56" s="47"/>
      <c r="B56" s="243">
        <v>16</v>
      </c>
      <c r="C56" s="245" t="s">
        <v>210</v>
      </c>
      <c r="D56" s="246" t="s">
        <v>461</v>
      </c>
      <c r="E56" s="48" t="s">
        <v>230</v>
      </c>
      <c r="F56" s="49" t="s">
        <v>477</v>
      </c>
    </row>
    <row r="57" spans="1:6" ht="15.75" customHeight="1">
      <c r="A57" s="47"/>
      <c r="B57" s="243"/>
      <c r="C57" s="245"/>
      <c r="D57" s="246"/>
      <c r="E57" s="50" t="s">
        <v>230</v>
      </c>
      <c r="F57" s="51" t="s">
        <v>318</v>
      </c>
    </row>
    <row r="58" spans="1:6" ht="13.5" customHeight="1">
      <c r="A58" s="47"/>
      <c r="B58" s="243"/>
      <c r="C58" s="245"/>
      <c r="D58" s="246"/>
      <c r="E58" s="50" t="s">
        <v>230</v>
      </c>
      <c r="F58" s="51" t="s">
        <v>319</v>
      </c>
    </row>
    <row r="59" spans="1:6" ht="21.75" customHeight="1">
      <c r="A59" s="47"/>
      <c r="B59" s="244"/>
      <c r="C59" s="245"/>
      <c r="D59" s="246"/>
      <c r="E59" s="50" t="s">
        <v>230</v>
      </c>
      <c r="F59" s="51" t="s">
        <v>478</v>
      </c>
    </row>
    <row r="60" spans="1:2" ht="18.75" customHeight="1">
      <c r="A60" s="102"/>
      <c r="B60" s="100"/>
    </row>
    <row r="61" spans="1:2" ht="6" customHeight="1">
      <c r="A61" s="102"/>
      <c r="B61" s="101"/>
    </row>
  </sheetData>
  <sheetProtection/>
  <mergeCells count="38">
    <mergeCell ref="B4:B8"/>
    <mergeCell ref="C4:C8"/>
    <mergeCell ref="D4:D8"/>
    <mergeCell ref="E3:F3"/>
    <mergeCell ref="B9:B12"/>
    <mergeCell ref="C9:C12"/>
    <mergeCell ref="D9:D12"/>
    <mergeCell ref="B19:B22"/>
    <mergeCell ref="C19:C22"/>
    <mergeCell ref="D19:D22"/>
    <mergeCell ref="B13:B18"/>
    <mergeCell ref="C13:C18"/>
    <mergeCell ref="D13:D18"/>
    <mergeCell ref="B23:B27"/>
    <mergeCell ref="C23:C27"/>
    <mergeCell ref="D23:D27"/>
    <mergeCell ref="B28:B31"/>
    <mergeCell ref="C28:C31"/>
    <mergeCell ref="D28:D31"/>
    <mergeCell ref="C32:C33"/>
    <mergeCell ref="D32:D33"/>
    <mergeCell ref="D45:D49"/>
    <mergeCell ref="B39:B44"/>
    <mergeCell ref="C39:C44"/>
    <mergeCell ref="D39:D44"/>
    <mergeCell ref="D34:D38"/>
    <mergeCell ref="C34:C38"/>
    <mergeCell ref="B34:B38"/>
    <mergeCell ref="B56:B59"/>
    <mergeCell ref="C56:C59"/>
    <mergeCell ref="D56:D59"/>
    <mergeCell ref="A2:F2"/>
    <mergeCell ref="B45:B49"/>
    <mergeCell ref="C45:C49"/>
    <mergeCell ref="B50:B55"/>
    <mergeCell ref="C50:C55"/>
    <mergeCell ref="D50:D55"/>
    <mergeCell ref="B32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C27" sqref="C27"/>
    </sheetView>
  </sheetViews>
  <sheetFormatPr defaultColWidth="9.140625" defaultRowHeight="12.75"/>
  <cols>
    <col min="2" max="2" width="7.28125" style="0" customWidth="1"/>
    <col min="3" max="3" width="103.7109375" style="0" customWidth="1"/>
  </cols>
  <sheetData>
    <row r="1" spans="1:4" ht="12.75" customHeight="1">
      <c r="A1" s="53"/>
      <c r="B1" s="53"/>
      <c r="C1" s="54" t="s">
        <v>440</v>
      </c>
      <c r="D1" s="55"/>
    </row>
    <row r="2" spans="1:4" ht="12.75" customHeight="1">
      <c r="A2" s="56"/>
      <c r="B2" s="57" t="s">
        <v>191</v>
      </c>
      <c r="C2" s="57" t="s">
        <v>192</v>
      </c>
      <c r="D2" s="55"/>
    </row>
    <row r="3" spans="1:4" ht="12.75" customHeight="1">
      <c r="A3" s="56"/>
      <c r="B3" s="58"/>
      <c r="C3" s="59" t="s">
        <v>232</v>
      </c>
      <c r="D3" s="55"/>
    </row>
    <row r="4" spans="1:4" ht="12.75" customHeight="1">
      <c r="A4" s="56"/>
      <c r="B4" s="58" t="s">
        <v>206</v>
      </c>
      <c r="C4" s="60" t="s">
        <v>233</v>
      </c>
      <c r="D4" s="55"/>
    </row>
    <row r="5" spans="1:4" ht="12.75" customHeight="1">
      <c r="A5" s="56"/>
      <c r="B5" s="58" t="s">
        <v>209</v>
      </c>
      <c r="C5" s="60" t="s">
        <v>234</v>
      </c>
      <c r="D5" s="55"/>
    </row>
    <row r="6" spans="1:4" ht="12.75" customHeight="1">
      <c r="A6" s="56"/>
      <c r="B6" s="58" t="s">
        <v>212</v>
      </c>
      <c r="C6" s="60" t="s">
        <v>333</v>
      </c>
      <c r="D6" s="55"/>
    </row>
    <row r="7" spans="1:4" ht="12.75" customHeight="1">
      <c r="A7" s="56"/>
      <c r="B7" s="58" t="s">
        <v>214</v>
      </c>
      <c r="C7" s="60" t="s">
        <v>235</v>
      </c>
      <c r="D7" s="55"/>
    </row>
    <row r="8" spans="1:4" ht="12.75" customHeight="1">
      <c r="A8" s="56"/>
      <c r="B8" s="58" t="s">
        <v>215</v>
      </c>
      <c r="C8" s="60" t="s">
        <v>193</v>
      </c>
      <c r="D8" s="55"/>
    </row>
    <row r="9" spans="1:4" ht="12.75" customHeight="1">
      <c r="A9" s="56"/>
      <c r="B9" s="58" t="s">
        <v>216</v>
      </c>
      <c r="C9" s="60" t="s">
        <v>194</v>
      </c>
      <c r="D9" s="55"/>
    </row>
    <row r="10" spans="1:4" ht="12.75" customHeight="1">
      <c r="A10" s="56"/>
      <c r="B10" s="58" t="s">
        <v>217</v>
      </c>
      <c r="C10" s="60" t="s">
        <v>334</v>
      </c>
      <c r="D10" s="55"/>
    </row>
    <row r="11" spans="1:4" ht="12.75" customHeight="1">
      <c r="A11" s="56"/>
      <c r="B11" s="58" t="s">
        <v>219</v>
      </c>
      <c r="C11" s="60" t="s">
        <v>198</v>
      </c>
      <c r="D11" s="55"/>
    </row>
    <row r="12" spans="1:4" ht="12.75" customHeight="1">
      <c r="A12" s="56"/>
      <c r="B12" s="58" t="s">
        <v>220</v>
      </c>
      <c r="C12" s="60" t="s">
        <v>195</v>
      </c>
      <c r="D12" s="55"/>
    </row>
    <row r="13" spans="1:4" ht="12.75" customHeight="1">
      <c r="A13" s="56"/>
      <c r="B13" s="58" t="s">
        <v>224</v>
      </c>
      <c r="C13" s="60" t="s">
        <v>196</v>
      </c>
      <c r="D13" s="55"/>
    </row>
    <row r="14" spans="1:4" ht="12.75" customHeight="1">
      <c r="A14" s="56"/>
      <c r="B14" s="58" t="s">
        <v>225</v>
      </c>
      <c r="C14" s="60" t="s">
        <v>197</v>
      </c>
      <c r="D14" s="55"/>
    </row>
    <row r="15" spans="1:4" ht="12.75" customHeight="1">
      <c r="A15" s="56"/>
      <c r="B15" s="58" t="s">
        <v>227</v>
      </c>
      <c r="C15" s="60" t="s">
        <v>441</v>
      </c>
      <c r="D15" s="55"/>
    </row>
    <row r="16" spans="1:4" ht="12.75" customHeight="1">
      <c r="A16" s="56"/>
      <c r="B16" s="58"/>
      <c r="C16" s="59" t="s">
        <v>236</v>
      </c>
      <c r="D16" s="55"/>
    </row>
    <row r="17" spans="1:4" ht="12.75" customHeight="1">
      <c r="A17" s="56"/>
      <c r="B17" s="58" t="s">
        <v>206</v>
      </c>
      <c r="C17" s="60" t="s">
        <v>237</v>
      </c>
      <c r="D17" s="55"/>
    </row>
    <row r="18" spans="1:4" ht="12.75" customHeight="1">
      <c r="A18" s="56"/>
      <c r="B18" s="58" t="s">
        <v>209</v>
      </c>
      <c r="C18" s="60" t="s">
        <v>238</v>
      </c>
      <c r="D18" s="55"/>
    </row>
    <row r="19" spans="1:4" ht="12.75" customHeight="1">
      <c r="A19" s="56"/>
      <c r="B19" s="58" t="s">
        <v>212</v>
      </c>
      <c r="C19" s="60" t="s">
        <v>239</v>
      </c>
      <c r="D19" s="55"/>
    </row>
    <row r="20" spans="1:4" ht="12.75" customHeight="1">
      <c r="A20" s="56"/>
      <c r="B20" s="58" t="s">
        <v>214</v>
      </c>
      <c r="C20" s="60" t="s">
        <v>240</v>
      </c>
      <c r="D20" s="55"/>
    </row>
    <row r="21" spans="1:4" ht="12.75" customHeight="1">
      <c r="A21" s="56"/>
      <c r="B21" s="58" t="s">
        <v>215</v>
      </c>
      <c r="C21" s="60" t="s">
        <v>442</v>
      </c>
      <c r="D21" s="55"/>
    </row>
    <row r="22" spans="1:4" ht="12.75" customHeight="1">
      <c r="A22" s="56"/>
      <c r="B22" s="58">
        <v>6</v>
      </c>
      <c r="C22" s="60" t="s">
        <v>443</v>
      </c>
      <c r="D22" s="55"/>
    </row>
    <row r="23" spans="1:4" ht="12.75" customHeight="1">
      <c r="A23" s="56"/>
      <c r="B23" s="58">
        <v>7</v>
      </c>
      <c r="C23" s="60" t="s">
        <v>444</v>
      </c>
      <c r="D23" s="55"/>
    </row>
    <row r="24" spans="1:4" ht="12.75" customHeight="1">
      <c r="A24" s="56"/>
      <c r="B24" s="58">
        <v>8</v>
      </c>
      <c r="C24" s="60" t="s">
        <v>284</v>
      </c>
      <c r="D24" s="55"/>
    </row>
    <row r="25" spans="1:4" ht="12.75" customHeight="1">
      <c r="A25" s="56"/>
      <c r="B25" s="58">
        <v>9</v>
      </c>
      <c r="C25" s="60" t="s">
        <v>199</v>
      </c>
      <c r="D25" s="55"/>
    </row>
    <row r="26" spans="1:4" ht="12.75" customHeight="1">
      <c r="A26" s="56"/>
      <c r="B26" s="58"/>
      <c r="C26" s="59" t="s">
        <v>241</v>
      </c>
      <c r="D26" s="55"/>
    </row>
    <row r="27" spans="1:4" ht="12.75" customHeight="1">
      <c r="A27" s="56"/>
      <c r="B27" s="58" t="s">
        <v>206</v>
      </c>
      <c r="C27" s="60" t="s">
        <v>201</v>
      </c>
      <c r="D27" s="55"/>
    </row>
    <row r="28" spans="1:4" ht="12.75" customHeight="1">
      <c r="A28" s="56"/>
      <c r="B28" s="58"/>
      <c r="C28" s="59" t="s">
        <v>242</v>
      </c>
      <c r="D28" s="55"/>
    </row>
    <row r="29" spans="1:4" ht="12.75" customHeight="1">
      <c r="A29" s="56"/>
      <c r="B29" s="58" t="s">
        <v>206</v>
      </c>
      <c r="C29" s="60" t="s">
        <v>243</v>
      </c>
      <c r="D29" s="55"/>
    </row>
    <row r="30" spans="1:4" ht="12.75" customHeight="1">
      <c r="A30" s="56"/>
      <c r="B30" s="58" t="s">
        <v>209</v>
      </c>
      <c r="C30" s="60" t="s">
        <v>200</v>
      </c>
      <c r="D30" s="55"/>
    </row>
    <row r="31" spans="1:4" ht="12.75" customHeight="1">
      <c r="A31" s="56"/>
      <c r="B31" s="58"/>
      <c r="C31" s="59" t="s">
        <v>244</v>
      </c>
      <c r="D31" s="55"/>
    </row>
    <row r="32" spans="1:4" ht="12.75" customHeight="1">
      <c r="A32" s="56"/>
      <c r="B32" s="58" t="s">
        <v>206</v>
      </c>
      <c r="C32" s="60" t="s">
        <v>285</v>
      </c>
      <c r="D32" s="55"/>
    </row>
    <row r="33" spans="1:4" ht="12.75" customHeight="1">
      <c r="A33" s="56"/>
      <c r="B33" s="58" t="s">
        <v>209</v>
      </c>
      <c r="C33" s="60" t="s">
        <v>287</v>
      </c>
      <c r="D33" s="55"/>
    </row>
    <row r="34" spans="1:4" ht="12.75" customHeight="1">
      <c r="A34" s="56"/>
      <c r="B34" s="58" t="s">
        <v>212</v>
      </c>
      <c r="C34" s="60" t="s">
        <v>286</v>
      </c>
      <c r="D34" s="55"/>
    </row>
    <row r="35" spans="1:4" ht="12.75" customHeight="1">
      <c r="A35" s="56"/>
      <c r="B35" s="58"/>
      <c r="C35" s="59" t="s">
        <v>245</v>
      </c>
      <c r="D35" s="55"/>
    </row>
    <row r="36" spans="1:4" ht="12.75" customHeight="1">
      <c r="A36" s="56"/>
      <c r="B36" s="58" t="s">
        <v>206</v>
      </c>
      <c r="C36" s="60" t="s">
        <v>288</v>
      </c>
      <c r="D36" s="55"/>
    </row>
    <row r="37" spans="1:4" ht="12.75" customHeight="1">
      <c r="A37" s="56"/>
      <c r="B37" s="58" t="s">
        <v>209</v>
      </c>
      <c r="C37" s="60" t="s">
        <v>289</v>
      </c>
      <c r="D37" s="55"/>
    </row>
    <row r="38" spans="1:4" ht="12.75" customHeight="1">
      <c r="A38" s="56"/>
      <c r="B38" s="58" t="s">
        <v>212</v>
      </c>
      <c r="C38" s="60" t="s">
        <v>290</v>
      </c>
      <c r="D38" s="55"/>
    </row>
    <row r="39" spans="1:4" ht="12.75" customHeight="1">
      <c r="A39" s="56"/>
      <c r="B39" s="58" t="s">
        <v>214</v>
      </c>
      <c r="C39" s="60" t="s">
        <v>291</v>
      </c>
      <c r="D39" s="55"/>
    </row>
    <row r="40" spans="1:4" ht="12.75" customHeight="1">
      <c r="A40" s="56"/>
      <c r="B40" s="58"/>
      <c r="C40" s="60"/>
      <c r="D40" s="55"/>
    </row>
    <row r="41" spans="1:4" ht="0.75" customHeight="1">
      <c r="A41" s="56"/>
      <c r="B41" s="58"/>
      <c r="C41" s="60"/>
      <c r="D41" s="5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70.7109375" style="0" customWidth="1"/>
    <col min="4" max="4" width="9.421875" style="68" customWidth="1"/>
    <col min="5" max="5" width="9.28125" style="68" customWidth="1"/>
  </cols>
  <sheetData>
    <row r="1" spans="1:5" ht="17.25">
      <c r="A1" s="61"/>
      <c r="B1" s="260" t="s">
        <v>252</v>
      </c>
      <c r="C1" s="261"/>
      <c r="D1" s="261"/>
      <c r="E1" s="261"/>
    </row>
    <row r="2" spans="1:4" ht="9" customHeight="1">
      <c r="A2" s="61"/>
      <c r="B2" s="61"/>
      <c r="C2" s="61"/>
      <c r="D2" s="72"/>
    </row>
    <row r="3" spans="1:5" s="68" customFormat="1" ht="15">
      <c r="A3" s="71"/>
      <c r="B3" s="62" t="s">
        <v>26</v>
      </c>
      <c r="C3" s="62" t="s">
        <v>253</v>
      </c>
      <c r="D3" s="75" t="s">
        <v>254</v>
      </c>
      <c r="E3" s="76" t="s">
        <v>187</v>
      </c>
    </row>
    <row r="4" spans="1:5" ht="15">
      <c r="A4" s="61"/>
      <c r="B4" s="77">
        <v>1</v>
      </c>
      <c r="C4" s="77">
        <v>2</v>
      </c>
      <c r="D4" s="75">
        <v>3</v>
      </c>
      <c r="E4" s="76">
        <v>4</v>
      </c>
    </row>
    <row r="5" spans="1:5" ht="15">
      <c r="A5" s="61"/>
      <c r="B5" s="81" t="s">
        <v>255</v>
      </c>
      <c r="C5" s="82" t="s">
        <v>256</v>
      </c>
      <c r="D5" s="83" t="s">
        <v>257</v>
      </c>
      <c r="E5" s="84">
        <v>25</v>
      </c>
    </row>
    <row r="6" spans="1:5" ht="15">
      <c r="A6" s="61"/>
      <c r="B6" s="62" t="s">
        <v>258</v>
      </c>
      <c r="C6" s="79" t="s">
        <v>259</v>
      </c>
      <c r="D6" s="75" t="s">
        <v>257</v>
      </c>
      <c r="E6" s="76">
        <v>1</v>
      </c>
    </row>
    <row r="7" spans="1:5" ht="15">
      <c r="A7" s="73"/>
      <c r="B7" s="62" t="s">
        <v>260</v>
      </c>
      <c r="C7" s="79" t="s">
        <v>261</v>
      </c>
      <c r="D7" s="75" t="s">
        <v>257</v>
      </c>
      <c r="E7" s="76">
        <v>9</v>
      </c>
    </row>
    <row r="8" spans="1:5" ht="15">
      <c r="A8" s="74"/>
      <c r="B8" s="62" t="s">
        <v>262</v>
      </c>
      <c r="C8" s="79" t="s">
        <v>263</v>
      </c>
      <c r="D8" s="75" t="s">
        <v>257</v>
      </c>
      <c r="E8" s="76">
        <v>3</v>
      </c>
    </row>
    <row r="9" spans="1:5" ht="15">
      <c r="A9" s="74"/>
      <c r="B9" s="62" t="s">
        <v>264</v>
      </c>
      <c r="C9" s="79" t="s">
        <v>265</v>
      </c>
      <c r="D9" s="75" t="s">
        <v>257</v>
      </c>
      <c r="E9" s="76">
        <v>2</v>
      </c>
    </row>
    <row r="10" spans="1:5" ht="30" customHeight="1">
      <c r="A10" s="74"/>
      <c r="B10" s="62" t="s">
        <v>323</v>
      </c>
      <c r="C10" s="79" t="s">
        <v>266</v>
      </c>
      <c r="D10" s="75" t="s">
        <v>267</v>
      </c>
      <c r="E10" s="76">
        <v>2</v>
      </c>
    </row>
    <row r="11" spans="1:5" ht="30.75">
      <c r="A11" s="74"/>
      <c r="B11" s="62" t="s">
        <v>324</v>
      </c>
      <c r="C11" s="79" t="s">
        <v>408</v>
      </c>
      <c r="D11" s="75" t="s">
        <v>268</v>
      </c>
      <c r="E11" s="76">
        <v>2</v>
      </c>
    </row>
    <row r="12" spans="1:5" ht="15">
      <c r="A12" s="61"/>
      <c r="B12" s="62" t="s">
        <v>325</v>
      </c>
      <c r="C12" s="79" t="s">
        <v>269</v>
      </c>
      <c r="D12" s="75" t="s">
        <v>257</v>
      </c>
      <c r="E12" s="76">
        <v>15</v>
      </c>
    </row>
    <row r="13" spans="1:5" ht="15">
      <c r="A13" s="69"/>
      <c r="B13" s="85" t="s">
        <v>322</v>
      </c>
      <c r="C13" s="85" t="s">
        <v>270</v>
      </c>
      <c r="D13" s="75" t="s">
        <v>257</v>
      </c>
      <c r="E13" s="76">
        <v>3</v>
      </c>
    </row>
    <row r="14" spans="1:5" ht="21" customHeight="1">
      <c r="A14" s="61"/>
      <c r="B14" s="62" t="s">
        <v>321</v>
      </c>
      <c r="C14" s="63" t="s">
        <v>271</v>
      </c>
      <c r="D14" s="75" t="s">
        <v>257</v>
      </c>
      <c r="E14" s="76">
        <v>7</v>
      </c>
    </row>
    <row r="15" spans="1:5" ht="17.25" customHeight="1">
      <c r="A15" s="73"/>
      <c r="B15" s="62" t="s">
        <v>272</v>
      </c>
      <c r="C15" s="78" t="s">
        <v>273</v>
      </c>
      <c r="D15" s="75" t="s">
        <v>257</v>
      </c>
      <c r="E15" s="76">
        <v>5</v>
      </c>
    </row>
    <row r="16" spans="1:5" ht="18" customHeight="1">
      <c r="A16" s="73"/>
      <c r="B16" s="81" t="s">
        <v>274</v>
      </c>
      <c r="C16" s="86" t="s">
        <v>385</v>
      </c>
      <c r="D16" s="83">
        <v>6</v>
      </c>
      <c r="E16" s="84">
        <v>4</v>
      </c>
    </row>
    <row r="17" spans="1:5" ht="21.75" customHeight="1">
      <c r="A17" s="73"/>
      <c r="B17" s="81" t="s">
        <v>275</v>
      </c>
      <c r="C17" s="86" t="s">
        <v>276</v>
      </c>
      <c r="D17" s="83">
        <v>8</v>
      </c>
      <c r="E17" s="84">
        <v>4</v>
      </c>
    </row>
    <row r="18" spans="1:5" ht="15">
      <c r="A18" s="73"/>
      <c r="B18" s="62"/>
      <c r="C18" s="62" t="s">
        <v>56</v>
      </c>
      <c r="D18" s="75"/>
      <c r="E18" s="76">
        <v>33</v>
      </c>
    </row>
    <row r="19" spans="1:4" ht="8.25" customHeight="1">
      <c r="A19" s="64"/>
      <c r="B19" s="64"/>
      <c r="C19" s="64"/>
      <c r="D19" s="72"/>
    </row>
    <row r="20" spans="1:4" ht="6" customHeight="1">
      <c r="A20" s="64"/>
      <c r="B20" s="64"/>
      <c r="C20" s="64"/>
      <c r="D20" s="72"/>
    </row>
    <row r="21" spans="1:4" ht="17.25">
      <c r="A21" s="64"/>
      <c r="B21" s="64"/>
      <c r="C21" s="80" t="s">
        <v>277</v>
      </c>
      <c r="D21" s="72"/>
    </row>
    <row r="22" spans="1:4" ht="18">
      <c r="A22" s="64"/>
      <c r="B22" s="70"/>
      <c r="C22" s="70"/>
      <c r="D22" s="72"/>
    </row>
    <row r="23" spans="1:4" ht="18">
      <c r="A23" s="64"/>
      <c r="B23" s="70"/>
      <c r="C23" s="70" t="s">
        <v>278</v>
      </c>
      <c r="D23" s="72"/>
    </row>
    <row r="24" spans="1:4" ht="15">
      <c r="A24" s="64"/>
      <c r="B24" s="64" t="s">
        <v>279</v>
      </c>
      <c r="C24" s="64" t="s">
        <v>283</v>
      </c>
      <c r="D24" s="72"/>
    </row>
    <row r="25" spans="1:4" ht="15">
      <c r="A25" s="64"/>
      <c r="B25" s="64"/>
      <c r="C25" s="64"/>
      <c r="D25" s="72"/>
    </row>
    <row r="26" spans="1:4" ht="60.75" customHeight="1">
      <c r="A26" s="64"/>
      <c r="B26" s="262" t="s">
        <v>362</v>
      </c>
      <c r="C26" s="263"/>
      <c r="D26" s="263"/>
    </row>
    <row r="27" spans="1:4" ht="66" customHeight="1">
      <c r="A27" s="64"/>
      <c r="B27" s="262" t="s">
        <v>361</v>
      </c>
      <c r="C27" s="263"/>
      <c r="D27" s="263"/>
    </row>
    <row r="28" spans="1:4" ht="15">
      <c r="A28" s="64"/>
      <c r="B28" s="64"/>
      <c r="C28" s="64"/>
      <c r="D28" s="72"/>
    </row>
    <row r="29" spans="1:4" ht="15">
      <c r="A29" s="64"/>
      <c r="B29" s="64"/>
      <c r="C29" s="64"/>
      <c r="D29" s="72"/>
    </row>
    <row r="30" spans="1:4" ht="15">
      <c r="A30" s="64"/>
      <c r="B30" s="64"/>
      <c r="C30" s="64"/>
      <c r="D30" s="72"/>
    </row>
    <row r="31" spans="1:4" ht="15">
      <c r="A31" s="64"/>
      <c r="B31" s="64"/>
      <c r="C31" s="64"/>
      <c r="D31" s="72"/>
    </row>
  </sheetData>
  <sheetProtection/>
  <mergeCells count="3">
    <mergeCell ref="B1:E1"/>
    <mergeCell ref="B27:D27"/>
    <mergeCell ref="B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C16" sqref="C16:D16"/>
    </sheetView>
  </sheetViews>
  <sheetFormatPr defaultColWidth="9.140625" defaultRowHeight="12.75"/>
  <cols>
    <col min="2" max="2" width="96.28125" style="0" customWidth="1"/>
    <col min="3" max="3" width="9.28125" style="0" customWidth="1"/>
    <col min="4" max="4" width="18.00390625" style="0" customWidth="1"/>
  </cols>
  <sheetData>
    <row r="1" spans="1:4" ht="6.75" customHeight="1">
      <c r="A1" s="64"/>
      <c r="B1" s="64"/>
      <c r="C1" s="64"/>
      <c r="D1" s="64"/>
    </row>
    <row r="2" spans="1:4" ht="7.5" customHeight="1">
      <c r="A2" s="264" t="s">
        <v>246</v>
      </c>
      <c r="B2" s="263"/>
      <c r="C2" s="263"/>
      <c r="D2" s="263"/>
    </row>
    <row r="3" spans="1:4" ht="6" customHeight="1">
      <c r="A3" s="263"/>
      <c r="B3" s="263"/>
      <c r="C3" s="263"/>
      <c r="D3" s="263"/>
    </row>
    <row r="4" spans="1:4" ht="18" customHeight="1">
      <c r="A4" s="263"/>
      <c r="B4" s="263"/>
      <c r="C4" s="263"/>
      <c r="D4" s="263"/>
    </row>
    <row r="5" spans="1:4" ht="22.5" customHeight="1">
      <c r="A5" s="65"/>
      <c r="B5" s="267" t="s">
        <v>365</v>
      </c>
      <c r="C5" s="267"/>
      <c r="D5" s="267"/>
    </row>
    <row r="6" spans="1:4" ht="49.5" customHeight="1">
      <c r="A6" s="65"/>
      <c r="B6" s="267" t="s">
        <v>326</v>
      </c>
      <c r="C6" s="267"/>
      <c r="D6" s="267"/>
    </row>
    <row r="7" spans="1:4" ht="32.25" customHeight="1">
      <c r="A7" s="65"/>
      <c r="B7" s="267" t="s">
        <v>251</v>
      </c>
      <c r="C7" s="267"/>
      <c r="D7" s="267"/>
    </row>
    <row r="8" spans="1:4" ht="46.5" customHeight="1">
      <c r="A8" s="65"/>
      <c r="B8" s="267" t="s">
        <v>327</v>
      </c>
      <c r="C8" s="267"/>
      <c r="D8" s="267"/>
    </row>
    <row r="9" spans="1:4" ht="56.25" customHeight="1">
      <c r="A9" s="65"/>
      <c r="B9" s="267" t="s">
        <v>328</v>
      </c>
      <c r="C9" s="267"/>
      <c r="D9" s="267"/>
    </row>
    <row r="10" spans="1:4" ht="20.25" customHeight="1">
      <c r="A10" s="65"/>
      <c r="B10" s="267" t="s">
        <v>247</v>
      </c>
      <c r="C10" s="267"/>
      <c r="D10" s="267"/>
    </row>
    <row r="11" spans="1:4" ht="54.75" customHeight="1">
      <c r="A11" s="65"/>
      <c r="B11" s="267" t="s">
        <v>329</v>
      </c>
      <c r="C11" s="267"/>
      <c r="D11" s="267"/>
    </row>
    <row r="12" spans="1:4" ht="32.25" customHeight="1">
      <c r="A12" s="65"/>
      <c r="B12" s="267" t="s">
        <v>330</v>
      </c>
      <c r="C12" s="267"/>
      <c r="D12" s="267"/>
    </row>
    <row r="13" spans="1:4" ht="45" customHeight="1">
      <c r="A13" s="65"/>
      <c r="B13" s="267" t="s">
        <v>332</v>
      </c>
      <c r="C13" s="267"/>
      <c r="D13" s="267"/>
    </row>
    <row r="14" spans="1:4" ht="15">
      <c r="A14" s="65"/>
      <c r="B14" s="265"/>
      <c r="C14" s="265"/>
      <c r="D14" s="265"/>
    </row>
    <row r="15" spans="1:4" ht="12" customHeight="1">
      <c r="A15" s="65"/>
      <c r="B15" s="268" t="s">
        <v>248</v>
      </c>
      <c r="C15" s="268"/>
      <c r="D15" s="268"/>
    </row>
    <row r="16" spans="1:4" ht="20.25" customHeight="1">
      <c r="A16" s="65"/>
      <c r="B16" s="66"/>
      <c r="C16" s="265"/>
      <c r="D16" s="266"/>
    </row>
    <row r="17" spans="1:4" ht="18" customHeight="1">
      <c r="A17" s="65"/>
      <c r="B17" s="66" t="s">
        <v>250</v>
      </c>
      <c r="C17" s="265" t="s">
        <v>320</v>
      </c>
      <c r="D17" s="266"/>
    </row>
    <row r="18" spans="1:4" ht="21.75" customHeight="1">
      <c r="A18" s="65"/>
      <c r="B18" s="66" t="s">
        <v>331</v>
      </c>
      <c r="C18" s="265" t="s">
        <v>249</v>
      </c>
      <c r="D18" s="266"/>
    </row>
    <row r="19" spans="1:4" ht="15">
      <c r="A19" s="65"/>
      <c r="B19" s="66"/>
      <c r="C19" s="67"/>
      <c r="D19" s="66"/>
    </row>
  </sheetData>
  <sheetProtection/>
  <mergeCells count="15">
    <mergeCell ref="C17:D17"/>
    <mergeCell ref="C18:D18"/>
    <mergeCell ref="B6:D6"/>
    <mergeCell ref="B7:D7"/>
    <mergeCell ref="B8:D8"/>
    <mergeCell ref="B14:D14"/>
    <mergeCell ref="B15:D15"/>
    <mergeCell ref="A2:D4"/>
    <mergeCell ref="C16:D16"/>
    <mergeCell ref="B9:D9"/>
    <mergeCell ref="B10:D10"/>
    <mergeCell ref="B11:D11"/>
    <mergeCell ref="B12:D12"/>
    <mergeCell ref="B13:D13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2018-01-21T10:03:22Z</cp:lastPrinted>
  <dcterms:created xsi:type="dcterms:W3CDTF">1996-10-08T23:32:33Z</dcterms:created>
  <dcterms:modified xsi:type="dcterms:W3CDTF">2018-05-07T21:57:44Z</dcterms:modified>
  <cp:category/>
  <cp:version/>
  <cp:contentType/>
  <cp:contentStatus/>
</cp:coreProperties>
</file>